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ELETns\"/>
    </mc:Choice>
  </mc:AlternateContent>
  <bookViews>
    <workbookView xWindow="0" yWindow="0" windowWidth="23040" windowHeight="9228" tabRatio="884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AC1" i="16" l="1"/>
  <c r="AQ6" i="16"/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C49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10" i="1"/>
  <c r="K12" i="17" s="1"/>
  <c r="AQ14" i="1"/>
  <c r="K16" i="17" s="1"/>
  <c r="AQ18" i="1"/>
  <c r="K20" i="17" s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1" i="16"/>
  <c r="AQ11" i="1" s="1"/>
  <c r="K13" i="17" s="1"/>
  <c r="AQ12" i="16"/>
  <c r="AQ12" i="1" s="1"/>
  <c r="K14" i="17" s="1"/>
  <c r="AQ13" i="16"/>
  <c r="AQ13" i="1" s="1"/>
  <c r="K15" i="17" s="1"/>
  <c r="AQ14" i="16"/>
  <c r="AQ15" i="16"/>
  <c r="AQ15" i="1" s="1"/>
  <c r="K17" i="17" s="1"/>
  <c r="AQ16" i="16"/>
  <c r="AQ16" i="1" s="1"/>
  <c r="K18" i="17" s="1"/>
  <c r="AQ17" i="16"/>
  <c r="AQ17" i="1" s="1"/>
  <c r="K19" i="17" s="1"/>
  <c r="AQ18" i="16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B9" i="17" l="1"/>
  <c r="C9" i="17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Q3" i="1"/>
  <c r="U1" i="1" s="1"/>
  <c r="U1" i="16" s="1"/>
  <c r="AJ1" i="16" l="1"/>
  <c r="AJ1" i="1"/>
  <c r="M12" i="17"/>
</calcChain>
</file>

<file path=xl/sharedStrings.xml><?xml version="1.0" encoding="utf-8"?>
<sst xmlns="http://schemas.openxmlformats.org/spreadsheetml/2006/main" count="3803" uniqueCount="107">
  <si>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</si>
  <si>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</si>
  <si>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</si>
  <si>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</si>
  <si>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</si>
  <si>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</si>
  <si>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</si>
  <si>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</si>
  <si>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</si>
  <si>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</si>
  <si>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</si>
  <si>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</si>
  <si>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</si>
  <si>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</si>
  <si>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</si>
  <si>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</si>
  <si>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</si>
  <si>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</si>
  <si>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</si>
  <si>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</si>
  <si>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</si>
  <si>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</si>
  <si>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</si>
  <si>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</si>
  <si>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</si>
  <si>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</si>
  <si>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</si>
  <si>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</si>
  <si>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</si>
  <si>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</si>
  <si>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</si>
  <si>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</si>
  <si>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</si>
  <si>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</si>
  <si>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</si>
  <si>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</si>
  <si>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</si>
  <si>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</si>
  <si>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</si>
  <si>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</si>
  <si>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</si>
  <si>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</si>
  <si>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</si>
  <si>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</si>
  <si>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</si>
  <si>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</si>
  <si>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</si>
  <si>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</si>
  <si>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</si>
  <si>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</si>
  <si>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</si>
  <si>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</si>
  <si>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</si>
  <si>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</si>
  <si>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</si>
  <si>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</si>
  <si>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</si>
  <si>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</si>
  <si>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</si>
  <si>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</si>
  <si>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</si>
  <si>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ALEXANDRE GOMES GUAITOLINI</t>
  </si>
  <si>
    <t>ALLISON MAX SILVA RIBEIRO</t>
  </si>
  <si>
    <t>AMARILDO MENDES ANDRADE LYRA</t>
  </si>
  <si>
    <t>ANDERSON BITENCOURT TEIXEIRA</t>
  </si>
  <si>
    <t>ANDRE LUIZ COSTA</t>
  </si>
  <si>
    <t>ANTONIO ALEXANDRE SILVA DA CRUZ</t>
  </si>
  <si>
    <t>ANTONIO CARLOS VELTEN MONFARDINI</t>
  </si>
  <si>
    <t>BRUNO LIMA MARTINS</t>
  </si>
  <si>
    <t>CHIMAILLE MOREIRA AMON DA COSTA</t>
  </si>
  <si>
    <t>DIEGO SILVA COSTA</t>
  </si>
  <si>
    <t>DIOBSON LUIZ DA ROCHA AUGUSTO</t>
  </si>
  <si>
    <t>EDER VIANA DA SILVA</t>
  </si>
  <si>
    <t>EDMILSON DOS SANTOS BERNADINO</t>
  </si>
  <si>
    <t>EDSON JOSE DOS SANTOS</t>
  </si>
  <si>
    <t>FABIANO SANTOS DA SILVA</t>
  </si>
  <si>
    <t>FABRICIO SEGATTO MORAIS</t>
  </si>
  <si>
    <t>FERNANDO CESAR TONN</t>
  </si>
  <si>
    <t>FERNANDO JOSE DA SILVA FREIRE</t>
  </si>
  <si>
    <t>FRANCIANE RAMOS DA SILVA</t>
  </si>
  <si>
    <t>GUTEMBERG SANTOS PINTO</t>
  </si>
  <si>
    <t>IVO SILVA DA ALMEIDA</t>
  </si>
  <si>
    <t>JHEANCARLOS JESUS DA SILVA</t>
  </si>
  <si>
    <t>JHONY CLAYTON DA SILVA COSTA</t>
  </si>
  <si>
    <t>JULIANO GABRIEL DA SILVA ANTUNES</t>
  </si>
  <si>
    <t>JURAN REGO RIBEIRO</t>
  </si>
  <si>
    <t>LEOMAR DA SILVA DANIEL</t>
  </si>
  <si>
    <t>LEONARDO SILVA</t>
  </si>
  <si>
    <t>LUCAS BARBOSA SILVA</t>
  </si>
  <si>
    <t>MARCIO TEODORO DE OLIVEIRA</t>
  </si>
  <si>
    <t>MARCOS RAFAEL LOPES</t>
  </si>
  <si>
    <t>MAURICIO FERREIRA FRANCO</t>
  </si>
  <si>
    <t>RAFAEL CANCIAN GONÇALVES</t>
  </si>
  <si>
    <t>RENAN SANTOS DUTRA</t>
  </si>
  <si>
    <t>ROGERES JOSE PRATES DA SILVA</t>
  </si>
  <si>
    <t>ROMENIQUE VAGNER CELESTINO</t>
  </si>
  <si>
    <t>SAVIO HUVER DA SILVA</t>
  </si>
  <si>
    <t>SERGIO AUGUSTO CRISTIANO FERNANDES</t>
  </si>
  <si>
    <t>WESLEY RUFINO BRUMANA</t>
  </si>
  <si>
    <t>WILHIAM OLIVEIRA DE ALMEIDA</t>
  </si>
  <si>
    <t>WILSON FERREIRA PACHECO</t>
  </si>
  <si>
    <t>1 SUB-ELE</t>
  </si>
  <si>
    <t>ALUNO - 1SUB-ELE</t>
  </si>
  <si>
    <t xml:space="preserve">          APROVEITAMENTO -  1º   MÓDULO - 2017</t>
  </si>
  <si>
    <t>ROGERIO TARGA BOZER</t>
  </si>
  <si>
    <t>JAILSON DOS SANTOS MOTTA</t>
  </si>
  <si>
    <t>EVANDRO DE SOUZA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</si>
</sst>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40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24"/>
      <color rgb="FFFF0000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6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2" fillId="0" borderId="8" xfId="1" applyFont="1" applyBorder="1" applyAlignment="1" applyProtection="1">
      <alignment horizontal="center" wrapText="1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5" fillId="0" borderId="0" xfId="1" applyFont="1" applyBorder="1" applyAlignment="1" applyProtection="1">
      <alignment horizontal="left"/>
      <protection locked="0"/>
    </xf>
    <xf numFmtId="0" fontId="32" fillId="0" borderId="0" xfId="1" applyFont="1" applyBorder="1" applyAlignment="1" applyProtection="1">
      <alignment horizontal="center"/>
      <protection locked="0"/>
    </xf>
    <xf numFmtId="0" fontId="32" fillId="0" borderId="0" xfId="1" applyFont="1" applyBorder="1" applyProtection="1">
      <protection locked="0"/>
    </xf>
    <xf numFmtId="0" fontId="34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34" fillId="0" borderId="36" xfId="1" applyNumberFormat="1" applyFont="1" applyBorder="1" applyAlignment="1" applyProtection="1">
      <alignment wrapText="1"/>
    </xf>
    <xf numFmtId="0" fontId="4" fillId="0" borderId="37" xfId="0" applyFont="1" applyBorder="1"/>
    <xf numFmtId="0" fontId="4" fillId="0" borderId="12" xfId="0" applyFont="1" applyBorder="1" applyAlignment="1">
      <alignment horizontal="center"/>
    </xf>
    <xf numFmtId="0" fontId="34" fillId="0" borderId="38" xfId="1" applyNumberFormat="1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34" fillId="0" borderId="39" xfId="1" applyNumberFormat="1" applyFont="1" applyBorder="1" applyAlignment="1" applyProtection="1">
      <alignment wrapText="1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top"/>
    </xf>
    <xf numFmtId="0" fontId="4" fillId="0" borderId="40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41" xfId="0" applyFont="1" applyBorder="1"/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4" fillId="0" borderId="28" xfId="1" applyFont="1" applyBorder="1" applyAlignment="1" applyProtection="1">
      <alignment horizontal="center" vertical="center" wrapText="1"/>
      <protection locked="0"/>
    </xf>
    <xf numFmtId="0" fontId="34" fillId="0" borderId="29" xfId="1" applyFont="1" applyBorder="1" applyAlignment="1" applyProtection="1">
      <alignment horizontal="center" vertical="center" wrapText="1"/>
      <protection locked="0"/>
    </xf>
    <xf numFmtId="0" fontId="34" fillId="0" borderId="30" xfId="1" applyFont="1" applyBorder="1" applyAlignment="1" applyProtection="1">
      <alignment horizontal="center" vertical="center" wrapText="1"/>
      <protection locked="0"/>
    </xf>
    <xf numFmtId="0" fontId="37" fillId="2" borderId="12" xfId="0" applyFont="1" applyFill="1" applyBorder="1" applyAlignment="1" applyProtection="1">
      <alignment horizontal="center"/>
      <protection locked="0"/>
    </xf>
    <xf numFmtId="0" fontId="38" fillId="0" borderId="28" xfId="1" applyFont="1" applyBorder="1" applyAlignment="1" applyProtection="1">
      <alignment horizont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4" fillId="0" borderId="30" xfId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2" xfId="1" applyNumberFormat="1" applyFont="1" applyBorder="1" applyAlignment="1" applyProtection="1">
      <alignment horizontal="center" vertical="top"/>
    </xf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29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30" fillId="2" borderId="26" xfId="0" applyFont="1" applyFill="1" applyBorder="1" applyAlignment="1" applyProtection="1">
      <alignment horizontal="left" vertical="center"/>
      <protection locked="0"/>
    </xf>
    <xf numFmtId="0" fontId="30" fillId="2" borderId="27" xfId="0" applyFont="1" applyFill="1" applyBorder="1" applyAlignment="1" applyProtection="1">
      <alignment horizontal="left" vertical="center"/>
      <protection locked="0"/>
    </xf>
    <xf numFmtId="0" fontId="30" fillId="2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1" fillId="2" borderId="26" xfId="0" applyNumberFormat="1" applyFont="1" applyFill="1" applyBorder="1" applyAlignment="1">
      <alignment horizontal="center" vertical="center"/>
    </xf>
    <xf numFmtId="16" fontId="31" fillId="2" borderId="27" xfId="0" applyNumberFormat="1" applyFont="1" applyFill="1" applyBorder="1" applyAlignment="1">
      <alignment horizontal="center" vertical="center"/>
    </xf>
    <xf numFmtId="16" fontId="31" fillId="2" borderId="11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3" xfId="0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4" fillId="0" borderId="33" xfId="1" applyFont="1" applyBorder="1" applyAlignment="1" applyProtection="1">
      <alignment horizontal="center"/>
      <protection locked="0"/>
    </xf>
    <xf numFmtId="0" fontId="34" fillId="0" borderId="34" xfId="1" applyFont="1" applyBorder="1" applyAlignment="1" applyProtection="1">
      <alignment horizontal="center"/>
      <protection locked="0"/>
    </xf>
    <xf numFmtId="0" fontId="34" fillId="0" borderId="49" xfId="1" applyFont="1" applyBorder="1" applyAlignment="1" applyProtection="1">
      <alignment horizontal="center"/>
      <protection locked="0"/>
    </xf>
    <xf numFmtId="0" fontId="34" fillId="0" borderId="9" xfId="1" applyFont="1" applyBorder="1" applyAlignment="1" applyProtection="1">
      <alignment horizontal="center" vertical="center" wrapText="1"/>
      <protection locked="0"/>
    </xf>
    <xf numFmtId="0" fontId="34" fillId="0" borderId="47" xfId="1" applyFont="1" applyBorder="1" applyAlignment="1" applyProtection="1">
      <alignment horizontal="center" vertical="center" wrapText="1"/>
      <protection locked="0"/>
    </xf>
    <xf numFmtId="0" fontId="34" fillId="0" borderId="48" xfId="1" applyFont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34" fillId="0" borderId="44" xfId="1" applyFont="1" applyBorder="1" applyAlignment="1" applyProtection="1">
      <alignment horizontal="center" vertical="center" wrapText="1"/>
      <protection locked="0"/>
    </xf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45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center" vertical="center"/>
      <protection locked="0"/>
    </xf>
    <xf numFmtId="0" fontId="34" fillId="0" borderId="40" xfId="1" applyFont="1" applyBorder="1" applyAlignment="1" applyProtection="1">
      <alignment horizontal="center" vertical="center"/>
      <protection locked="0"/>
    </xf>
    <xf numFmtId="0" fontId="34" fillId="0" borderId="15" xfId="1" applyFont="1" applyBorder="1" applyAlignment="1" applyProtection="1">
      <alignment horizontal="center" vertical="center"/>
      <protection locked="0"/>
    </xf>
    <xf numFmtId="0" fontId="34" fillId="0" borderId="50" xfId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6" fillId="0" borderId="46" xfId="1" applyFont="1" applyBorder="1" applyAlignment="1" applyProtection="1">
      <alignment horizontal="center" vertical="center" textRotation="90" wrapText="1"/>
      <protection locked="0"/>
    </xf>
    <xf numFmtId="0" fontId="36" fillId="0" borderId="38" xfId="1" applyFont="1" applyBorder="1" applyAlignment="1" applyProtection="1">
      <alignment horizontal="center" vertical="center" textRotation="90" wrapText="1"/>
      <protection locked="0"/>
    </xf>
    <xf numFmtId="0" fontId="36" fillId="0" borderId="39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4" fillId="0" borderId="19" xfId="1" applyFont="1" applyBorder="1" applyAlignment="1" applyProtection="1">
      <alignment horizontal="center"/>
      <protection locked="0"/>
    </xf>
    <xf numFmtId="0" fontId="34" fillId="0" borderId="20" xfId="1" applyFont="1" applyBorder="1" applyAlignment="1" applyProtection="1">
      <alignment horizontal="center"/>
      <protection locked="0"/>
    </xf>
    <xf numFmtId="0" fontId="34" fillId="0" borderId="51" xfId="1" applyFont="1" applyBorder="1" applyAlignment="1" applyProtection="1">
      <alignment horizontal="center"/>
      <protection locked="0"/>
    </xf>
    <xf numFmtId="0" fontId="34" fillId="0" borderId="21" xfId="1" applyFont="1" applyBorder="1" applyAlignment="1" applyProtection="1">
      <alignment horizontal="center"/>
      <protection locked="0"/>
    </xf>
    <xf numFmtId="0" fontId="39" fillId="0" borderId="12" xfId="0" applyFont="1" applyBorder="1" applyAlignment="1">
      <alignment horizontal="center"/>
    </xf>
    <xf numFmtId="0" fontId="5" fillId="2" borderId="12" xfId="0" applyFont="1" applyFill="1" applyBorder="1" applyAlignment="1"/>
    <xf numFmtId="0" fontId="5" fillId="2" borderId="12" xfId="0" applyFont="1" applyFill="1" applyBorder="1"/>
    <xf numFmtId="0" fontId="5" fillId="0" borderId="12" xfId="0" applyFont="1" applyFill="1" applyBorder="1" applyAlignment="1"/>
    <xf numFmtId="0" fontId="5" fillId="0" borderId="12" xfId="0" applyFont="1" applyBorder="1" applyAlignment="1"/>
  </cellXfs>
  <cellStyles count="2">
    <cellStyle name="Normal" xfId="0" builtinId="0"/>
    <cellStyle name="Normal 2" xfId="1"/>
  </cellStyles>
  <dxfs count="12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tabSelected="1" view="pageBreakPreview" zoomScale="76" zoomScaleNormal="75" zoomScaleSheetLayoutView="76" workbookViewId="0">
      <pane xSplit="2" ySplit="6" topLeftCell="C40" activePane="bottomRight" state="frozen"/>
      <selection activeCell="A2" sqref="A1:F3"/>
      <selection pane="topRight" activeCell="A2" sqref="A1:F3"/>
      <selection pane="bottomLeft" activeCell="A2" sqref="A1:F3"/>
      <selection pane="bottomRight" activeCell="A48" sqref="A48:B49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4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">
        <v>101</v>
      </c>
      <c r="B2" s="144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3</v>
      </c>
      <c r="AS2" s="147"/>
      <c r="AT2" s="147"/>
      <c r="AU2" s="147"/>
      <c r="AV2" s="145" t="s">
        <v>9</v>
      </c>
      <c r="AW2" s="141" t="s">
        <v>4</v>
      </c>
      <c r="AX2" s="140" t="s">
        <v>5</v>
      </c>
      <c r="AY2" s="140" t="s">
        <v>7</v>
      </c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45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2"/>
      <c r="D4" s="152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53"/>
      <c r="P4" s="154"/>
      <c r="Q4" s="153"/>
      <c r="R4" s="154"/>
      <c r="S4" s="153"/>
      <c r="T4" s="154"/>
      <c r="U4" s="153"/>
      <c r="V4" s="154"/>
      <c r="W4" s="153"/>
      <c r="X4" s="154"/>
      <c r="Y4" s="153"/>
      <c r="Z4" s="154"/>
      <c r="AA4" s="153"/>
      <c r="AB4" s="154"/>
      <c r="AC4" s="153"/>
      <c r="AD4" s="154"/>
      <c r="AE4" s="153"/>
      <c r="AF4" s="154"/>
      <c r="AG4" s="153"/>
      <c r="AH4" s="154"/>
      <c r="AI4" s="153"/>
      <c r="AJ4" s="154"/>
      <c r="AK4" s="153"/>
      <c r="AL4" s="154"/>
      <c r="AM4" s="153"/>
      <c r="AN4" s="154"/>
      <c r="AO4" s="153"/>
      <c r="AP4" s="154"/>
      <c r="AQ4" s="139" t="s">
        <v>0</v>
      </c>
      <c r="AR4" s="81" t="s">
        <v>31</v>
      </c>
      <c r="AS4" s="81" t="s">
        <v>31</v>
      </c>
      <c r="AT4" s="81" t="s">
        <v>31</v>
      </c>
      <c r="AU4" s="81" t="s">
        <v>31</v>
      </c>
      <c r="AV4" s="145"/>
      <c r="AW4" s="141"/>
      <c r="AX4" s="140"/>
      <c r="AY4" s="140"/>
      <c r="AZ4" s="43"/>
    </row>
    <row r="5" spans="1:55" s="5" customFormat="1" ht="24.9" customHeight="1" x14ac:dyDescent="0.4">
      <c r="A5" s="151" t="s">
        <v>1</v>
      </c>
      <c r="B5" s="151" t="s">
        <v>2</v>
      </c>
      <c r="C5" s="152"/>
      <c r="D5" s="152"/>
      <c r="E5" s="153"/>
      <c r="F5" s="155"/>
      <c r="G5" s="153"/>
      <c r="H5" s="155"/>
      <c r="I5" s="153"/>
      <c r="J5" s="155"/>
      <c r="K5" s="153"/>
      <c r="L5" s="155"/>
      <c r="M5" s="153"/>
      <c r="N5" s="155"/>
      <c r="O5" s="153"/>
      <c r="P5" s="155"/>
      <c r="Q5" s="153"/>
      <c r="R5" s="155"/>
      <c r="S5" s="153"/>
      <c r="T5" s="155"/>
      <c r="U5" s="153"/>
      <c r="V5" s="155"/>
      <c r="W5" s="153"/>
      <c r="X5" s="155"/>
      <c r="Y5" s="153"/>
      <c r="Z5" s="155"/>
      <c r="AA5" s="153"/>
      <c r="AB5" s="155"/>
      <c r="AC5" s="153"/>
      <c r="AD5" s="155"/>
      <c r="AE5" s="153"/>
      <c r="AF5" s="155"/>
      <c r="AG5" s="153"/>
      <c r="AH5" s="155"/>
      <c r="AI5" s="153"/>
      <c r="AJ5" s="155"/>
      <c r="AK5" s="153"/>
      <c r="AL5" s="155"/>
      <c r="AM5" s="153"/>
      <c r="AN5" s="155"/>
      <c r="AO5" s="153"/>
      <c r="AP5" s="155"/>
      <c r="AQ5" s="139"/>
      <c r="AR5" s="51" t="s">
        <v>28</v>
      </c>
      <c r="AS5" s="132" t="s">
        <v>20</v>
      </c>
      <c r="AT5" s="51" t="s">
        <v>29</v>
      </c>
      <c r="AU5" s="51" t="s">
        <v>30</v>
      </c>
      <c r="AV5" s="145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2"/>
      <c r="D6" s="152"/>
      <c r="E6" s="153"/>
      <c r="F6" s="156"/>
      <c r="G6" s="153"/>
      <c r="H6" s="156"/>
      <c r="I6" s="153"/>
      <c r="J6" s="156"/>
      <c r="K6" s="153"/>
      <c r="L6" s="156"/>
      <c r="M6" s="153"/>
      <c r="N6" s="156"/>
      <c r="O6" s="153"/>
      <c r="P6" s="156"/>
      <c r="Q6" s="153"/>
      <c r="R6" s="156"/>
      <c r="S6" s="153"/>
      <c r="T6" s="156"/>
      <c r="U6" s="153"/>
      <c r="V6" s="156"/>
      <c r="W6" s="153"/>
      <c r="X6" s="156"/>
      <c r="Y6" s="153"/>
      <c r="Z6" s="156"/>
      <c r="AA6" s="153"/>
      <c r="AB6" s="156"/>
      <c r="AC6" s="153"/>
      <c r="AD6" s="156"/>
      <c r="AE6" s="153"/>
      <c r="AF6" s="156"/>
      <c r="AG6" s="153"/>
      <c r="AH6" s="156"/>
      <c r="AI6" s="153"/>
      <c r="AJ6" s="156"/>
      <c r="AK6" s="153"/>
      <c r="AL6" s="156"/>
      <c r="AM6" s="153"/>
      <c r="AN6" s="156"/>
      <c r="AO6" s="153"/>
      <c r="AP6" s="156"/>
      <c r="AQ6" s="50">
        <f>COUNT(C4:AP4)+'Pauta2-1T '!AQ6</f>
        <v>0</v>
      </c>
      <c r="AR6" s="82"/>
      <c r="AS6" s="82"/>
      <c r="AT6" s="82"/>
      <c r="AU6" s="82"/>
      <c r="AV6" s="145"/>
      <c r="AW6" s="141"/>
      <c r="AX6" s="140"/>
      <c r="AY6" s="140"/>
      <c r="AZ6" s="44"/>
    </row>
    <row r="7" spans="1:55" s="5" customFormat="1" ht="24.9" customHeight="1" thickBot="1" x14ac:dyDescent="0.45">
      <c r="A7" s="221">
        <v>1</v>
      </c>
      <c r="B7" s="222" t="s">
        <v>61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2"/>
      <c r="AS7" s="82"/>
      <c r="AT7" s="82"/>
      <c r="AU7" s="82"/>
      <c r="AV7" s="82"/>
      <c r="AW7" s="79">
        <f t="shared" ref="AW7:AW56" si="0">SUM(AR7,AT7,AU7)+SUM(MAX(AS7,AV7))</f>
        <v>0</v>
      </c>
      <c r="AX7" s="78"/>
      <c r="AY7" s="79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221">
        <v>2</v>
      </c>
      <c r="B8" s="222" t="s">
        <v>62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2"/>
      <c r="AS8" s="82"/>
      <c r="AT8" s="82"/>
      <c r="AU8" s="82"/>
      <c r="AV8" s="82"/>
      <c r="AW8" s="79">
        <f t="shared" si="0"/>
        <v>0</v>
      </c>
      <c r="AX8" s="82"/>
      <c r="AY8" s="79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221">
        <v>3</v>
      </c>
      <c r="B9" s="222" t="s">
        <v>63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2"/>
      <c r="AS9" s="82"/>
      <c r="AT9" s="82"/>
      <c r="AU9" s="82"/>
      <c r="AV9" s="82"/>
      <c r="AW9" s="79">
        <f t="shared" si="0"/>
        <v>0</v>
      </c>
      <c r="AX9" s="82"/>
      <c r="AY9" s="79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221">
        <v>4</v>
      </c>
      <c r="B10" s="222" t="s">
        <v>64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2"/>
      <c r="AS10" s="82"/>
      <c r="AT10" s="82"/>
      <c r="AU10" s="82"/>
      <c r="AV10" s="82"/>
      <c r="AW10" s="79">
        <f t="shared" si="0"/>
        <v>0</v>
      </c>
      <c r="AX10" s="82"/>
      <c r="AY10" s="79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221">
        <v>5</v>
      </c>
      <c r="B11" s="222" t="s">
        <v>65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2"/>
      <c r="AS11" s="82"/>
      <c r="AT11" s="82"/>
      <c r="AU11" s="82"/>
      <c r="AV11" s="82"/>
      <c r="AW11" s="79">
        <f t="shared" si="0"/>
        <v>0</v>
      </c>
      <c r="AX11" s="82"/>
      <c r="AY11" s="79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221">
        <v>6</v>
      </c>
      <c r="B12" s="222" t="s">
        <v>66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2"/>
      <c r="AS12" s="82"/>
      <c r="AT12" s="82"/>
      <c r="AU12" s="82"/>
      <c r="AV12" s="82"/>
      <c r="AW12" s="79">
        <f t="shared" si="0"/>
        <v>0</v>
      </c>
      <c r="AX12" s="82"/>
      <c r="AY12" s="79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221">
        <v>7</v>
      </c>
      <c r="B13" s="222" t="s">
        <v>67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2"/>
      <c r="AS13" s="82"/>
      <c r="AT13" s="82"/>
      <c r="AU13" s="82"/>
      <c r="AV13" s="82"/>
      <c r="AW13" s="79">
        <f t="shared" si="0"/>
        <v>0</v>
      </c>
      <c r="AX13" s="82"/>
      <c r="AY13" s="79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221">
        <v>8</v>
      </c>
      <c r="B14" s="222" t="s">
        <v>69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2"/>
      <c r="AS14" s="82"/>
      <c r="AT14" s="82"/>
      <c r="AU14" s="82"/>
      <c r="AV14" s="82"/>
      <c r="AW14" s="79">
        <f t="shared" si="0"/>
        <v>0</v>
      </c>
      <c r="AX14" s="82"/>
      <c r="AY14" s="79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221">
        <v>9</v>
      </c>
      <c r="B15" s="222" t="s">
        <v>70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2"/>
      <c r="AS15" s="82"/>
      <c r="AT15" s="82"/>
      <c r="AU15" s="82"/>
      <c r="AV15" s="82"/>
      <c r="AW15" s="79">
        <f t="shared" si="0"/>
        <v>0</v>
      </c>
      <c r="AX15" s="82"/>
      <c r="AY15" s="79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221">
        <v>10</v>
      </c>
      <c r="B16" s="222" t="s">
        <v>71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2"/>
      <c r="AS16" s="82"/>
      <c r="AT16" s="82"/>
      <c r="AU16" s="82"/>
      <c r="AV16" s="82"/>
      <c r="AW16" s="79">
        <f t="shared" si="0"/>
        <v>0</v>
      </c>
      <c r="AX16" s="82"/>
      <c r="AY16" s="79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221">
        <v>11</v>
      </c>
      <c r="B17" s="222" t="s">
        <v>72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2"/>
      <c r="AS17" s="82"/>
      <c r="AT17" s="82"/>
      <c r="AU17" s="82"/>
      <c r="AV17" s="82"/>
      <c r="AW17" s="79">
        <f t="shared" si="0"/>
        <v>0</v>
      </c>
      <c r="AX17" s="82"/>
      <c r="AY17" s="79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221">
        <v>12</v>
      </c>
      <c r="B18" s="223" t="s">
        <v>73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2"/>
      <c r="AS18" s="82"/>
      <c r="AT18" s="82"/>
      <c r="AU18" s="82"/>
      <c r="AV18" s="82"/>
      <c r="AW18" s="79">
        <f t="shared" si="0"/>
        <v>0</v>
      </c>
      <c r="AX18" s="82"/>
      <c r="AY18" s="79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221">
        <v>13</v>
      </c>
      <c r="B19" s="222" t="s">
        <v>74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2"/>
      <c r="AS19" s="82"/>
      <c r="AT19" s="82"/>
      <c r="AU19" s="82"/>
      <c r="AV19" s="82"/>
      <c r="AW19" s="79">
        <f t="shared" si="0"/>
        <v>0</v>
      </c>
      <c r="AX19" s="82"/>
      <c r="AY19" s="79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221">
        <v>14</v>
      </c>
      <c r="B20" s="222" t="s">
        <v>75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2"/>
      <c r="AS20" s="82"/>
      <c r="AT20" s="82"/>
      <c r="AU20" s="82"/>
      <c r="AV20" s="82"/>
      <c r="AW20" s="79">
        <f t="shared" si="0"/>
        <v>0</v>
      </c>
      <c r="AX20" s="82"/>
      <c r="AY20" s="79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221">
        <v>15</v>
      </c>
      <c r="B21" s="222" t="s">
        <v>76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2"/>
      <c r="AS21" s="82"/>
      <c r="AT21" s="82"/>
      <c r="AU21" s="82"/>
      <c r="AV21" s="82"/>
      <c r="AW21" s="79">
        <f t="shared" si="0"/>
        <v>0</v>
      </c>
      <c r="AX21" s="82"/>
      <c r="AY21" s="79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221">
        <v>16</v>
      </c>
      <c r="B22" s="222" t="s">
        <v>77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2"/>
      <c r="AS22" s="82"/>
      <c r="AT22" s="82"/>
      <c r="AU22" s="82"/>
      <c r="AV22" s="82"/>
      <c r="AW22" s="79">
        <f t="shared" si="0"/>
        <v>0</v>
      </c>
      <c r="AX22" s="82"/>
      <c r="AY22" s="79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221">
        <v>17</v>
      </c>
      <c r="B23" s="224" t="s">
        <v>78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2"/>
      <c r="AS23" s="82"/>
      <c r="AT23" s="82"/>
      <c r="AU23" s="82"/>
      <c r="AV23" s="82"/>
      <c r="AW23" s="79">
        <f t="shared" si="0"/>
        <v>0</v>
      </c>
      <c r="AX23" s="82"/>
      <c r="AY23" s="79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221">
        <v>18</v>
      </c>
      <c r="B24" s="222" t="s">
        <v>79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2"/>
      <c r="AS24" s="82"/>
      <c r="AT24" s="82"/>
      <c r="AU24" s="82"/>
      <c r="AV24" s="82"/>
      <c r="AW24" s="79">
        <f t="shared" si="0"/>
        <v>0</v>
      </c>
      <c r="AX24" s="82"/>
      <c r="AY24" s="79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221">
        <v>19</v>
      </c>
      <c r="B25" s="223" t="s">
        <v>80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2"/>
      <c r="AS25" s="82"/>
      <c r="AT25" s="82"/>
      <c r="AU25" s="82"/>
      <c r="AV25" s="82"/>
      <c r="AW25" s="79">
        <f t="shared" si="0"/>
        <v>0</v>
      </c>
      <c r="AX25" s="82"/>
      <c r="AY25" s="79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221">
        <v>20</v>
      </c>
      <c r="B26" s="225" t="s">
        <v>81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2"/>
      <c r="AS26" s="82"/>
      <c r="AT26" s="82"/>
      <c r="AU26" s="82"/>
      <c r="AV26" s="82"/>
      <c r="AW26" s="79">
        <f t="shared" si="0"/>
        <v>0</v>
      </c>
      <c r="AX26" s="82"/>
      <c r="AY26" s="79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221">
        <v>21</v>
      </c>
      <c r="B27" s="222" t="s">
        <v>82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2"/>
      <c r="AS27" s="82"/>
      <c r="AT27" s="82"/>
      <c r="AU27" s="82"/>
      <c r="AV27" s="82"/>
      <c r="AW27" s="79">
        <f t="shared" si="0"/>
        <v>0</v>
      </c>
      <c r="AX27" s="82"/>
      <c r="AY27" s="79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221">
        <v>22</v>
      </c>
      <c r="B28" s="222" t="s">
        <v>83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2"/>
      <c r="AS28" s="82"/>
      <c r="AT28" s="82"/>
      <c r="AU28" s="82"/>
      <c r="AV28" s="82"/>
      <c r="AW28" s="79">
        <f t="shared" si="0"/>
        <v>0</v>
      </c>
      <c r="AX28" s="82"/>
      <c r="AY28" s="79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221">
        <v>23</v>
      </c>
      <c r="B29" s="222" t="s">
        <v>84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2"/>
      <c r="AS29" s="82"/>
      <c r="AT29" s="82"/>
      <c r="AU29" s="82"/>
      <c r="AV29" s="82"/>
      <c r="AW29" s="79">
        <f t="shared" si="0"/>
        <v>0</v>
      </c>
      <c r="AX29" s="82"/>
      <c r="AY29" s="79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221">
        <v>24</v>
      </c>
      <c r="B30" s="222" t="s">
        <v>85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2"/>
      <c r="AS30" s="82"/>
      <c r="AT30" s="82"/>
      <c r="AU30" s="82"/>
      <c r="AV30" s="82"/>
      <c r="AW30" s="79">
        <f t="shared" si="0"/>
        <v>0</v>
      </c>
      <c r="AX30" s="82"/>
      <c r="AY30" s="79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221">
        <v>25</v>
      </c>
      <c r="B31" s="222" t="s">
        <v>86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2"/>
      <c r="AS31" s="82"/>
      <c r="AT31" s="82"/>
      <c r="AU31" s="82"/>
      <c r="AV31" s="82"/>
      <c r="AW31" s="79">
        <f t="shared" si="0"/>
        <v>0</v>
      </c>
      <c r="AX31" s="82"/>
      <c r="AY31" s="79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221">
        <v>26</v>
      </c>
      <c r="B32" s="222" t="s">
        <v>87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2"/>
      <c r="AS32" s="82"/>
      <c r="AT32" s="82"/>
      <c r="AU32" s="82"/>
      <c r="AV32" s="82"/>
      <c r="AW32" s="79">
        <f t="shared" si="0"/>
        <v>0</v>
      </c>
      <c r="AX32" s="82"/>
      <c r="AY32" s="79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221">
        <v>27</v>
      </c>
      <c r="B33" s="222" t="s">
        <v>88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2"/>
      <c r="AS33" s="82"/>
      <c r="AT33" s="82"/>
      <c r="AU33" s="82"/>
      <c r="AV33" s="82"/>
      <c r="AW33" s="79">
        <f t="shared" si="0"/>
        <v>0</v>
      </c>
      <c r="AX33" s="82"/>
      <c r="AY33" s="79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221">
        <v>28</v>
      </c>
      <c r="B34" s="222" t="s">
        <v>89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2"/>
      <c r="AS34" s="82"/>
      <c r="AT34" s="82"/>
      <c r="AU34" s="82"/>
      <c r="AV34" s="82"/>
      <c r="AW34" s="79">
        <f t="shared" si="0"/>
        <v>0</v>
      </c>
      <c r="AX34" s="82"/>
      <c r="AY34" s="79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221">
        <v>29</v>
      </c>
      <c r="B35" s="222" t="s">
        <v>90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2"/>
      <c r="AS35" s="82"/>
      <c r="AT35" s="82"/>
      <c r="AU35" s="82"/>
      <c r="AV35" s="82"/>
      <c r="AW35" s="79">
        <f t="shared" si="0"/>
        <v>0</v>
      </c>
      <c r="AX35" s="82"/>
      <c r="AY35" s="79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221">
        <v>30</v>
      </c>
      <c r="B36" s="222" t="s">
        <v>91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2"/>
      <c r="AS36" s="82"/>
      <c r="AT36" s="82"/>
      <c r="AU36" s="82"/>
      <c r="AV36" s="82"/>
      <c r="AW36" s="79">
        <f t="shared" si="0"/>
        <v>0</v>
      </c>
      <c r="AX36" s="82"/>
      <c r="AY36" s="79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221">
        <v>31</v>
      </c>
      <c r="B37" s="222" t="s">
        <v>92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2"/>
      <c r="AS37" s="82"/>
      <c r="AT37" s="82"/>
      <c r="AU37" s="82"/>
      <c r="AV37" s="82"/>
      <c r="AW37" s="79">
        <f t="shared" si="0"/>
        <v>0</v>
      </c>
      <c r="AX37" s="82"/>
      <c r="AY37" s="79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221">
        <v>32</v>
      </c>
      <c r="B38" s="222" t="s">
        <v>93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2"/>
      <c r="AS38" s="82"/>
      <c r="AT38" s="82"/>
      <c r="AU38" s="82"/>
      <c r="AV38" s="82"/>
      <c r="AW38" s="79">
        <f t="shared" si="0"/>
        <v>0</v>
      </c>
      <c r="AX38" s="82"/>
      <c r="AY38" s="79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221">
        <v>33</v>
      </c>
      <c r="B39" s="222" t="s">
        <v>94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2"/>
      <c r="AS39" s="82"/>
      <c r="AT39" s="82"/>
      <c r="AU39" s="82"/>
      <c r="AV39" s="82"/>
      <c r="AW39" s="79">
        <f t="shared" si="0"/>
        <v>0</v>
      </c>
      <c r="AX39" s="82"/>
      <c r="AY39" s="79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221">
        <v>34</v>
      </c>
      <c r="B40" s="222" t="s">
        <v>95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2"/>
      <c r="AS40" s="82"/>
      <c r="AT40" s="82"/>
      <c r="AU40" s="82"/>
      <c r="AV40" s="82"/>
      <c r="AW40" s="79">
        <f t="shared" si="0"/>
        <v>0</v>
      </c>
      <c r="AX40" s="82"/>
      <c r="AY40" s="79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221">
        <v>35</v>
      </c>
      <c r="B41" s="222" t="s">
        <v>96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79">
        <f t="shared" si="0"/>
        <v>0</v>
      </c>
      <c r="AX41" s="37"/>
      <c r="AY41" s="79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221">
        <v>36</v>
      </c>
      <c r="B42" s="222" t="s">
        <v>97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79">
        <f t="shared" si="0"/>
        <v>0</v>
      </c>
      <c r="AX42" s="37"/>
      <c r="AY42" s="79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221">
        <v>37</v>
      </c>
      <c r="B43" s="222" t="s">
        <v>98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79">
        <f t="shared" si="0"/>
        <v>0</v>
      </c>
      <c r="AX43" s="37"/>
      <c r="AY43" s="79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221">
        <v>38</v>
      </c>
      <c r="B44" s="225" t="s">
        <v>99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79">
        <f t="shared" si="0"/>
        <v>0</v>
      </c>
      <c r="AX44" s="37"/>
      <c r="AY44" s="79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221">
        <v>39</v>
      </c>
      <c r="B45" s="222" t="s">
        <v>100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79">
        <f t="shared" si="0"/>
        <v>0</v>
      </c>
      <c r="AX45" s="37"/>
      <c r="AY45" s="79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221">
        <v>40</v>
      </c>
      <c r="B46" s="222" t="s">
        <v>104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79">
        <f t="shared" si="0"/>
        <v>0</v>
      </c>
      <c r="AX46" s="37"/>
      <c r="AY46" s="79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221">
        <v>41</v>
      </c>
      <c r="B47" s="222" t="s">
        <v>105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79">
        <f t="shared" si="0"/>
        <v>0</v>
      </c>
      <c r="AX47" s="37"/>
      <c r="AY47" s="79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221">
        <v>42</v>
      </c>
      <c r="B48" s="222" t="s">
        <v>106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79">
        <f t="shared" si="0"/>
        <v>0</v>
      </c>
      <c r="AX48" s="37"/>
      <c r="AY48" s="79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221">
        <v>43</v>
      </c>
      <c r="B49" s="222" t="s">
        <v>68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79">
        <f t="shared" si="0"/>
        <v>0</v>
      </c>
      <c r="AX49" s="37"/>
      <c r="AY49" s="79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79">
        <f t="shared" si="0"/>
        <v>0</v>
      </c>
      <c r="AX50" s="37"/>
      <c r="AY50" s="79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79">
        <f t="shared" si="0"/>
        <v>0</v>
      </c>
      <c r="AX51" s="37"/>
      <c r="AY51" s="79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79">
        <f t="shared" si="0"/>
        <v>0</v>
      </c>
      <c r="AX52" s="37"/>
      <c r="AY52" s="79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79">
        <f t="shared" si="0"/>
        <v>0</v>
      </c>
      <c r="AX53" s="37"/>
      <c r="AY53" s="79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79">
        <f t="shared" si="0"/>
        <v>0</v>
      </c>
      <c r="AX54" s="37"/>
      <c r="AY54" s="79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79">
        <f t="shared" si="0"/>
        <v>0</v>
      </c>
      <c r="AX55" s="37"/>
      <c r="AY55" s="79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79">
        <f t="shared" si="0"/>
        <v>0</v>
      </c>
      <c r="AX56" s="37"/>
      <c r="AY56" s="79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Q7:AQ56">
    <cfRule type="cellIs" dxfId="11" priority="5" operator="equal">
      <formula>0</formula>
    </cfRule>
  </conditionalFormatting>
  <conditionalFormatting sqref="AY7:AY56">
    <cfRule type="cellIs" dxfId="10" priority="1" operator="equal">
      <formula>0</formula>
    </cfRule>
    <cfRule type="cellIs" dxfId="9" priority="3" operator="lessThan">
      <formula>18</formula>
    </cfRule>
  </conditionalFormatting>
  <conditionalFormatting sqref="AW7:AW56">
    <cfRule type="cellIs" dxfId="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C11" activePane="bottomRight" state="frozen"/>
      <selection activeCell="A2" sqref="A1:F3"/>
      <selection pane="topRight" activeCell="A2" sqref="A1:F3"/>
      <selection pane="bottomLeft" activeCell="A2" sqref="A1:F3"/>
      <selection pane="bottomRight" activeCell="B26" sqref="B26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4">
        <f>'Pauta1-1T'!U1</f>
        <v>0</v>
      </c>
      <c r="V1" s="3"/>
      <c r="W1" s="2" t="s">
        <v>13</v>
      </c>
      <c r="X1" s="2"/>
      <c r="Y1" s="2"/>
      <c r="Z1" s="2"/>
      <c r="AA1" s="2"/>
      <c r="AB1" s="2"/>
      <c r="AC1" s="23">
        <f>'Pauta1-1T'!AC1</f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tr">
        <f>'Pauta1-1T'!A2:B2</f>
        <v>1 SUB-ELE</v>
      </c>
      <c r="B2" s="144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60</v>
      </c>
      <c r="AS2" s="147"/>
      <c r="AT2" s="147"/>
      <c r="AU2" s="147"/>
      <c r="AV2" s="157"/>
      <c r="AW2" s="141"/>
      <c r="AX2" s="140"/>
      <c r="AY2" s="140"/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/>
      <c r="AR3" s="53" t="s">
        <v>6</v>
      </c>
      <c r="AS3" s="53" t="s">
        <v>6</v>
      </c>
      <c r="AT3" s="53" t="s">
        <v>6</v>
      </c>
      <c r="AU3" s="53" t="s">
        <v>6</v>
      </c>
      <c r="AV3" s="157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8" t="s">
        <v>0</v>
      </c>
      <c r="AR4" s="75"/>
      <c r="AS4" s="75"/>
      <c r="AT4" s="75"/>
      <c r="AU4" s="75"/>
      <c r="AV4" s="157"/>
      <c r="AW4" s="141"/>
      <c r="AX4" s="140"/>
      <c r="AY4" s="140"/>
      <c r="AZ4" s="43"/>
    </row>
    <row r="5" spans="1:55" s="5" customFormat="1" ht="24.9" customHeight="1" thickBot="1" x14ac:dyDescent="0.4">
      <c r="A5" s="151" t="s">
        <v>1</v>
      </c>
      <c r="B5" s="151" t="s">
        <v>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8"/>
      <c r="AR5" s="51"/>
      <c r="AS5" s="76"/>
      <c r="AT5" s="51"/>
      <c r="AU5" s="51"/>
      <c r="AV5" s="157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50">
        <f>COUNT(C4:AP4)</f>
        <v>0</v>
      </c>
      <c r="AR6" s="66"/>
      <c r="AS6" s="67"/>
      <c r="AT6" s="67"/>
      <c r="AU6" s="68"/>
      <c r="AV6" s="157"/>
      <c r="AW6" s="141"/>
      <c r="AX6" s="140"/>
      <c r="AY6" s="140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ALEXANDRE GOMES GUAITOLINI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7"/>
      <c r="AS7" s="78"/>
      <c r="AT7" s="52"/>
      <c r="AU7" s="73"/>
      <c r="AV7" s="86"/>
      <c r="AW7" s="74"/>
      <c r="AX7" s="86"/>
      <c r="AY7" s="74"/>
      <c r="AZ7" s="32"/>
      <c r="BA7" s="11"/>
      <c r="BB7" s="83"/>
    </row>
    <row r="8" spans="1:55" s="5" customFormat="1" ht="24.9" customHeight="1" thickBot="1" x14ac:dyDescent="0.45">
      <c r="A8" s="33">
        <v>2</v>
      </c>
      <c r="B8" s="34" t="str">
        <f>'Pauta1-1T'!B8</f>
        <v>ALLISON MAX SILVA RIBEIRO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7"/>
      <c r="AS8" s="78"/>
      <c r="AT8" s="69"/>
      <c r="AU8" s="73"/>
      <c r="AV8" s="86"/>
      <c r="AW8" s="74"/>
      <c r="AX8" s="86"/>
      <c r="AY8" s="74"/>
      <c r="AZ8" s="32"/>
      <c r="BA8" s="11"/>
      <c r="BB8" s="83"/>
    </row>
    <row r="9" spans="1:55" s="5" customFormat="1" ht="24.9" customHeight="1" thickBot="1" x14ac:dyDescent="0.45">
      <c r="A9" s="33">
        <v>3</v>
      </c>
      <c r="B9" s="34" t="str">
        <f>'Pauta1-1T'!B9</f>
        <v>AMARILDO MENDES ANDRADE LYRA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7"/>
      <c r="AS9" s="78"/>
      <c r="AT9" s="69"/>
      <c r="AU9" s="73"/>
      <c r="AV9" s="73"/>
      <c r="AW9" s="74"/>
      <c r="AX9" s="87"/>
      <c r="AY9" s="74"/>
      <c r="AZ9" s="32"/>
      <c r="BA9" s="11"/>
      <c r="BB9" s="83"/>
    </row>
    <row r="10" spans="1:55" s="6" customFormat="1" ht="24.9" customHeight="1" thickBot="1" x14ac:dyDescent="0.45">
      <c r="A10" s="41">
        <v>4</v>
      </c>
      <c r="B10" s="34" t="str">
        <f>'Pauta1-1T'!B10</f>
        <v>ANDERSON BITENCOURT TEIXEIRA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8"/>
      <c r="AS10" s="78"/>
      <c r="AT10" s="76"/>
      <c r="AU10" s="73"/>
      <c r="AV10" s="86"/>
      <c r="AW10" s="74"/>
      <c r="AX10" s="86"/>
      <c r="AY10" s="74"/>
      <c r="AZ10" s="32"/>
      <c r="BA10" s="12"/>
      <c r="BB10" s="83"/>
    </row>
    <row r="11" spans="1:55" s="5" customFormat="1" ht="24.9" customHeight="1" thickBot="1" x14ac:dyDescent="0.45">
      <c r="A11" s="33">
        <v>5</v>
      </c>
      <c r="B11" s="34" t="str">
        <f>'Pauta1-1T'!B11</f>
        <v>ANDRE LUIZ COSTA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0"/>
      <c r="AS11" s="78"/>
      <c r="AT11" s="70"/>
      <c r="AU11" s="70"/>
      <c r="AV11" s="86"/>
      <c r="AW11" s="74"/>
      <c r="AX11" s="86"/>
      <c r="AY11" s="74"/>
      <c r="AZ11" s="32"/>
      <c r="BA11" s="12"/>
      <c r="BB11" s="83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ANTONIO ALEXANDRE SILVA DA CRUZ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8"/>
      <c r="AS12" s="78"/>
      <c r="AT12" s="69"/>
      <c r="AU12" s="73"/>
      <c r="AV12" s="86"/>
      <c r="AW12" s="74"/>
      <c r="AX12" s="86"/>
      <c r="AY12" s="74"/>
      <c r="AZ12" s="32"/>
      <c r="BA12" s="12"/>
      <c r="BB12" s="83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ANTONIO CARLOS VELTEN MONFARDINI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8"/>
      <c r="AS13" s="78"/>
      <c r="AT13" s="69"/>
      <c r="AU13" s="73"/>
      <c r="AV13" s="86"/>
      <c r="AW13" s="74"/>
      <c r="AX13" s="86"/>
      <c r="AY13" s="74"/>
      <c r="AZ13" s="32"/>
      <c r="BA13" s="12"/>
      <c r="BB13" s="83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CHIMAILLE MOREIRA AMON DA COSTA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8"/>
      <c r="AS14" s="78"/>
      <c r="AT14" s="69"/>
      <c r="AU14" s="73"/>
      <c r="AV14" s="86"/>
      <c r="AW14" s="74"/>
      <c r="AX14" s="86"/>
      <c r="AY14" s="74"/>
      <c r="AZ14" s="32"/>
      <c r="BA14" s="12"/>
      <c r="BB14" s="83"/>
      <c r="BC14" s="7"/>
    </row>
    <row r="15" spans="1:55" ht="24.9" customHeight="1" thickBot="1" x14ac:dyDescent="0.45">
      <c r="A15" s="33">
        <v>9</v>
      </c>
      <c r="B15" s="34" t="str">
        <f>'Pauta1-1T'!B15</f>
        <v>DIEGO SILVA COSTA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8"/>
      <c r="AS15" s="78"/>
      <c r="AT15" s="69"/>
      <c r="AU15" s="71"/>
      <c r="AV15" s="86"/>
      <c r="AW15" s="74"/>
      <c r="AX15" s="86"/>
      <c r="AY15" s="74"/>
      <c r="AZ15" s="32"/>
      <c r="BA15" s="12"/>
      <c r="BB15" s="83"/>
      <c r="BC15" s="9"/>
    </row>
    <row r="16" spans="1:55" ht="24.9" customHeight="1" thickBot="1" x14ac:dyDescent="0.45">
      <c r="A16" s="33">
        <v>10</v>
      </c>
      <c r="B16" s="34" t="str">
        <f>'Pauta1-1T'!B16</f>
        <v>DIOBSON LUIZ DA ROCHA AUGUSTO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7"/>
      <c r="AS16" s="78"/>
      <c r="AT16" s="69"/>
      <c r="AU16" s="71"/>
      <c r="AV16" s="86"/>
      <c r="AW16" s="74"/>
      <c r="AX16" s="86"/>
      <c r="AY16" s="74"/>
      <c r="AZ16" s="32"/>
      <c r="BA16" s="12"/>
      <c r="BB16" s="83"/>
      <c r="BC16" s="9"/>
    </row>
    <row r="17" spans="1:55" ht="24.9" customHeight="1" thickBot="1" x14ac:dyDescent="0.45">
      <c r="A17" s="33">
        <v>11</v>
      </c>
      <c r="B17" s="34" t="str">
        <f>'Pauta1-1T'!B17</f>
        <v>EDER VIANA DA SILVA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0"/>
      <c r="AS17" s="78"/>
      <c r="AT17" s="69"/>
      <c r="AU17" s="73"/>
      <c r="AV17" s="73"/>
      <c r="AW17" s="74"/>
      <c r="AX17" s="87"/>
      <c r="AY17" s="74"/>
      <c r="AZ17" s="32"/>
      <c r="BA17" s="12"/>
      <c r="BB17" s="83"/>
      <c r="BC17" s="9"/>
    </row>
    <row r="18" spans="1:55" ht="24.9" customHeight="1" thickBot="1" x14ac:dyDescent="0.45">
      <c r="A18" s="33">
        <v>12</v>
      </c>
      <c r="B18" s="34" t="str">
        <f>'Pauta1-1T'!B18</f>
        <v>EDMILSON DOS SANTOS BERNADINO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7"/>
      <c r="AS18" s="78"/>
      <c r="AT18" s="69"/>
      <c r="AU18" s="73"/>
      <c r="AV18" s="86"/>
      <c r="AW18" s="74"/>
      <c r="AX18" s="86"/>
      <c r="AY18" s="74"/>
      <c r="AZ18" s="32"/>
      <c r="BA18" s="12"/>
      <c r="BB18" s="83"/>
      <c r="BC18" s="9"/>
    </row>
    <row r="19" spans="1:55" ht="24.9" customHeight="1" thickBot="1" x14ac:dyDescent="0.45">
      <c r="A19" s="33">
        <v>13</v>
      </c>
      <c r="B19" s="34" t="str">
        <f>'Pauta1-1T'!B19</f>
        <v>EDSON JOSE DOS SANTOS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7"/>
      <c r="AS19" s="78"/>
      <c r="AT19" s="69"/>
      <c r="AU19" s="73"/>
      <c r="AV19" s="86"/>
      <c r="AW19" s="74"/>
      <c r="AX19" s="86"/>
      <c r="AY19" s="74"/>
      <c r="AZ19" s="32"/>
      <c r="BA19" s="12"/>
      <c r="BB19" s="83"/>
      <c r="BC19" s="9"/>
    </row>
    <row r="20" spans="1:55" ht="24.9" customHeight="1" thickBot="1" x14ac:dyDescent="0.45">
      <c r="A20" s="33">
        <v>14</v>
      </c>
      <c r="B20" s="34" t="str">
        <f>'Pauta1-1T'!B20</f>
        <v>FABIANO SANTOS DA SILVA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7"/>
      <c r="AS20" s="78"/>
      <c r="AT20" s="69"/>
      <c r="AU20" s="73"/>
      <c r="AV20" s="86"/>
      <c r="AW20" s="74"/>
      <c r="AX20" s="86"/>
      <c r="AY20" s="74"/>
      <c r="AZ20" s="32"/>
      <c r="BA20" s="12"/>
      <c r="BB20" s="83"/>
      <c r="BC20" s="9"/>
    </row>
    <row r="21" spans="1:55" ht="24.9" customHeight="1" thickBot="1" x14ac:dyDescent="0.45">
      <c r="A21" s="33">
        <v>15</v>
      </c>
      <c r="B21" s="34" t="str">
        <f>'Pauta1-1T'!B21</f>
        <v>FABRICIO SEGATTO MORAIS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7"/>
      <c r="AS21" s="78"/>
      <c r="AT21" s="69"/>
      <c r="AU21" s="73"/>
      <c r="AV21" s="86"/>
      <c r="AW21" s="74"/>
      <c r="AX21" s="86"/>
      <c r="AY21" s="74"/>
      <c r="AZ21" s="32"/>
      <c r="BA21" s="12"/>
      <c r="BB21" s="83"/>
      <c r="BC21" s="9"/>
    </row>
    <row r="22" spans="1:55" ht="24.9" customHeight="1" thickBot="1" x14ac:dyDescent="0.45">
      <c r="A22" s="33">
        <v>16</v>
      </c>
      <c r="B22" s="34" t="str">
        <f>'Pauta1-1T'!B22</f>
        <v>FERNANDO CESAR TONN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7"/>
      <c r="AS22" s="78"/>
      <c r="AT22" s="69"/>
      <c r="AU22" s="73"/>
      <c r="AV22" s="86"/>
      <c r="AW22" s="74"/>
      <c r="AX22" s="86"/>
      <c r="AY22" s="74"/>
      <c r="AZ22" s="32"/>
      <c r="BA22" s="12"/>
      <c r="BB22" s="83"/>
      <c r="BC22" s="9"/>
    </row>
    <row r="23" spans="1:55" ht="24.9" customHeight="1" thickBot="1" x14ac:dyDescent="0.45">
      <c r="A23" s="33">
        <v>17</v>
      </c>
      <c r="B23" s="34" t="str">
        <f>'Pauta1-1T'!B23</f>
        <v>FERNANDO JOSE DA SILVA FREIRE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7"/>
      <c r="AS23" s="78"/>
      <c r="AT23" s="69"/>
      <c r="AU23" s="73"/>
      <c r="AV23" s="86"/>
      <c r="AW23" s="74"/>
      <c r="AX23" s="86"/>
      <c r="AY23" s="74"/>
      <c r="AZ23" s="32"/>
      <c r="BA23" s="12"/>
      <c r="BB23" s="83"/>
      <c r="BC23" s="9"/>
    </row>
    <row r="24" spans="1:55" ht="24.9" customHeight="1" thickBot="1" x14ac:dyDescent="0.45">
      <c r="A24" s="33">
        <v>18</v>
      </c>
      <c r="B24" s="34" t="str">
        <f>'Pauta1-1T'!B24</f>
        <v>FRANCIANE RAMOS DA SILVA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8"/>
      <c r="AS24" s="78"/>
      <c r="AT24" s="76"/>
      <c r="AU24" s="71"/>
      <c r="AV24" s="86"/>
      <c r="AW24" s="74"/>
      <c r="AX24" s="86"/>
      <c r="AY24" s="74"/>
      <c r="AZ24" s="32"/>
      <c r="BA24" s="12"/>
      <c r="BB24" s="84"/>
      <c r="BC24" s="9"/>
    </row>
    <row r="25" spans="1:55" ht="24.9" customHeight="1" thickBot="1" x14ac:dyDescent="0.45">
      <c r="A25" s="33">
        <v>19</v>
      </c>
      <c r="B25" s="34" t="str">
        <f>'Pauta1-1T'!B25</f>
        <v>GUTEMBERG SANTOS PINTO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7"/>
      <c r="AS25" s="78"/>
      <c r="AT25" s="69"/>
      <c r="AU25" s="73"/>
      <c r="AV25" s="86"/>
      <c r="AW25" s="74"/>
      <c r="AX25" s="86"/>
      <c r="AY25" s="74"/>
      <c r="AZ25" s="32"/>
      <c r="BA25" s="12"/>
      <c r="BB25" s="84"/>
      <c r="BC25" s="9"/>
    </row>
    <row r="26" spans="1:55" ht="24.9" customHeight="1" thickBot="1" x14ac:dyDescent="0.45">
      <c r="A26" s="33">
        <v>20</v>
      </c>
      <c r="B26" s="34" t="str">
        <f>'Pauta1-1T'!B26</f>
        <v>IVO SILVA DA ALMEIDA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7"/>
      <c r="AS26" s="78"/>
      <c r="AT26" s="69"/>
      <c r="AU26" s="72"/>
      <c r="AV26" s="86"/>
      <c r="AW26" s="74"/>
      <c r="AX26" s="86"/>
      <c r="AY26" s="74"/>
      <c r="AZ26" s="32"/>
      <c r="BA26" s="12"/>
      <c r="BB26" s="85"/>
      <c r="BC26" s="9"/>
    </row>
    <row r="27" spans="1:55" ht="24.9" customHeight="1" thickBot="1" x14ac:dyDescent="0.45">
      <c r="A27" s="33">
        <v>21</v>
      </c>
      <c r="B27" s="34" t="str">
        <f>'Pauta1-1T'!B27</f>
        <v>JHEANCARLOS JESUS DA SILVA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7"/>
      <c r="AS27" s="78"/>
      <c r="AT27" s="69"/>
      <c r="AU27" s="73"/>
      <c r="AV27" s="86"/>
      <c r="AW27" s="74"/>
      <c r="AX27" s="86"/>
      <c r="AY27" s="74"/>
      <c r="AZ27" s="32"/>
      <c r="BA27" s="12"/>
      <c r="BB27" s="84"/>
      <c r="BC27" s="9"/>
    </row>
    <row r="28" spans="1:55" ht="24.9" customHeight="1" thickBot="1" x14ac:dyDescent="0.45">
      <c r="A28" s="33">
        <v>22</v>
      </c>
      <c r="B28" s="34" t="str">
        <f>'Pauta1-1T'!B28</f>
        <v>JHONY CLAYTON DA SILVA COSTA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7"/>
      <c r="AS28" s="78"/>
      <c r="AT28" s="69"/>
      <c r="AU28" s="73"/>
      <c r="AV28" s="86"/>
      <c r="AW28" s="74"/>
      <c r="AX28" s="86"/>
      <c r="AY28" s="74"/>
      <c r="AZ28" s="32"/>
      <c r="BA28" s="12"/>
      <c r="BB28" s="84"/>
      <c r="BC28" s="9"/>
    </row>
    <row r="29" spans="1:55" ht="24.9" customHeight="1" thickBot="1" x14ac:dyDescent="0.45">
      <c r="A29" s="33">
        <v>23</v>
      </c>
      <c r="B29" s="34" t="str">
        <f>'Pauta1-1T'!B29</f>
        <v>JULIANO GABRIEL DA SILVA ANTUNES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7"/>
      <c r="AS29" s="78"/>
      <c r="AT29" s="69"/>
      <c r="AU29" s="73"/>
      <c r="AV29" s="87"/>
      <c r="AW29" s="74"/>
      <c r="AX29" s="87"/>
      <c r="AY29" s="74"/>
      <c r="AZ29" s="32"/>
      <c r="BA29" s="12"/>
      <c r="BB29" s="84"/>
      <c r="BC29" s="9"/>
    </row>
    <row r="30" spans="1:55" ht="24.9" customHeight="1" thickBot="1" x14ac:dyDescent="0.45">
      <c r="A30" s="33">
        <v>24</v>
      </c>
      <c r="B30" s="34" t="str">
        <f>'Pauta1-1T'!B30</f>
        <v>JURAN REGO RIBEIRO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7"/>
      <c r="AS30" s="78"/>
      <c r="AT30" s="69"/>
      <c r="AU30" s="73"/>
      <c r="AV30" s="86"/>
      <c r="AW30" s="74"/>
      <c r="AX30" s="86"/>
      <c r="AY30" s="74"/>
      <c r="AZ30" s="32"/>
      <c r="BA30" s="12"/>
      <c r="BB30" s="84"/>
      <c r="BC30" s="9"/>
    </row>
    <row r="31" spans="1:55" ht="24.9" customHeight="1" thickBot="1" x14ac:dyDescent="0.45">
      <c r="A31" s="33">
        <v>25</v>
      </c>
      <c r="B31" s="34" t="str">
        <f>'Pauta1-1T'!B31</f>
        <v>LEOMAR DA SILVA DANIEL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7"/>
      <c r="AS31" s="78"/>
      <c r="AT31" s="69"/>
      <c r="AU31" s="73"/>
      <c r="AV31" s="86"/>
      <c r="AW31" s="74"/>
      <c r="AX31" s="86"/>
      <c r="AY31" s="74"/>
      <c r="AZ31" s="32"/>
      <c r="BA31" s="12"/>
      <c r="BB31" s="84"/>
      <c r="BC31" s="9"/>
    </row>
    <row r="32" spans="1:55" ht="24.9" customHeight="1" thickBot="1" x14ac:dyDescent="0.45">
      <c r="A32" s="33">
        <v>26</v>
      </c>
      <c r="B32" s="34" t="str">
        <f>'Pauta1-1T'!B32</f>
        <v>LEONARDO SILVA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7"/>
      <c r="AS32" s="78"/>
      <c r="AT32" s="69"/>
      <c r="AU32" s="73"/>
      <c r="AV32" s="87"/>
      <c r="AW32" s="74"/>
      <c r="AX32" s="87"/>
      <c r="AY32" s="74"/>
      <c r="AZ32" s="32"/>
      <c r="BA32" s="12"/>
      <c r="BB32" s="84"/>
      <c r="BC32" s="9"/>
    </row>
    <row r="33" spans="1:54" ht="24.9" customHeight="1" thickBot="1" x14ac:dyDescent="0.45">
      <c r="A33" s="33">
        <v>27</v>
      </c>
      <c r="B33" s="34" t="str">
        <f>'Pauta1-1T'!B33</f>
        <v>LUCAS BARBOSA SILVA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7"/>
      <c r="AS33" s="78"/>
      <c r="AT33" s="69"/>
      <c r="AU33" s="73"/>
      <c r="AV33" s="87"/>
      <c r="AW33" s="74"/>
      <c r="AX33" s="87"/>
      <c r="AY33" s="74"/>
      <c r="AZ33" s="32"/>
      <c r="BA33" s="12"/>
      <c r="BB33" s="85"/>
    </row>
    <row r="34" spans="1:54" ht="24.9" customHeight="1" thickBot="1" x14ac:dyDescent="0.45">
      <c r="A34" s="33">
        <v>28</v>
      </c>
      <c r="B34" s="34" t="str">
        <f>'Pauta1-1T'!B34</f>
        <v>MARCIO TEODORO DE OLIVEIRA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7"/>
      <c r="AS34" s="78"/>
      <c r="AT34" s="69"/>
      <c r="AU34" s="73"/>
      <c r="AV34" s="86"/>
      <c r="AW34" s="74"/>
      <c r="AX34" s="86"/>
      <c r="AY34" s="74"/>
      <c r="AZ34" s="32"/>
      <c r="BA34" s="12"/>
      <c r="BB34" s="84"/>
    </row>
    <row r="35" spans="1:54" ht="24.9" customHeight="1" thickBot="1" x14ac:dyDescent="0.45">
      <c r="A35" s="33">
        <v>29</v>
      </c>
      <c r="B35" s="34" t="str">
        <f>'Pauta1-1T'!B35</f>
        <v>MARCOS RAFAEL LOPES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7"/>
      <c r="AS35" s="78"/>
      <c r="AT35" s="69"/>
      <c r="AU35" s="73"/>
      <c r="AV35" s="86"/>
      <c r="AW35" s="74"/>
      <c r="AX35" s="86"/>
      <c r="AY35" s="74"/>
      <c r="AZ35" s="32"/>
      <c r="BA35" s="12"/>
      <c r="BB35" s="84"/>
    </row>
    <row r="36" spans="1:54" ht="24.9" customHeight="1" thickBot="1" x14ac:dyDescent="0.45">
      <c r="A36" s="33">
        <v>30</v>
      </c>
      <c r="B36" s="34" t="str">
        <f>'Pauta1-1T'!B36</f>
        <v>MAURICIO FERREIRA FRANCO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7"/>
      <c r="AS36" s="78"/>
      <c r="AT36" s="69"/>
      <c r="AU36" s="78"/>
      <c r="AV36" s="86"/>
      <c r="AW36" s="79"/>
      <c r="AX36" s="86"/>
      <c r="AY36" s="79"/>
      <c r="AZ36" s="32"/>
      <c r="BA36" s="12"/>
      <c r="BB36" s="84"/>
    </row>
    <row r="37" spans="1:54" ht="24.9" customHeight="1" thickBot="1" x14ac:dyDescent="0.45">
      <c r="A37" s="33">
        <v>31</v>
      </c>
      <c r="B37" s="34" t="str">
        <f>'Pauta1-1T'!B37</f>
        <v>RAFAEL CANCIAN GONÇALVES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7"/>
      <c r="AS37" s="78"/>
      <c r="AT37" s="69"/>
      <c r="AU37" s="78"/>
      <c r="AV37" s="86"/>
      <c r="AW37" s="79"/>
      <c r="AX37" s="86"/>
      <c r="AY37" s="79"/>
      <c r="AZ37" s="32"/>
      <c r="BA37" s="12"/>
      <c r="BB37" s="84"/>
    </row>
    <row r="38" spans="1:54" ht="24.9" customHeight="1" thickBot="1" x14ac:dyDescent="0.45">
      <c r="A38" s="33">
        <v>32</v>
      </c>
      <c r="B38" s="34" t="str">
        <f>'Pauta1-1T'!B38</f>
        <v>RENAN SANTOS DUTRA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7"/>
      <c r="AS38" s="78"/>
      <c r="AT38" s="69"/>
      <c r="AU38" s="78"/>
      <c r="AV38" s="86"/>
      <c r="AW38" s="79"/>
      <c r="AX38" s="86"/>
      <c r="AY38" s="79"/>
      <c r="AZ38" s="32"/>
      <c r="BA38" s="12"/>
      <c r="BB38" s="84"/>
    </row>
    <row r="39" spans="1:54" ht="24.9" customHeight="1" thickBot="1" x14ac:dyDescent="0.45">
      <c r="A39" s="33">
        <v>33</v>
      </c>
      <c r="B39" s="34" t="str">
        <f>'Pauta1-1T'!B39</f>
        <v>ROGERES JOSE PRATES DA SILVA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7"/>
      <c r="AS39" s="78"/>
      <c r="AT39" s="69"/>
      <c r="AU39" s="78"/>
      <c r="AV39" s="86"/>
      <c r="AW39" s="79"/>
      <c r="AX39" s="86"/>
      <c r="AY39" s="79"/>
      <c r="AZ39" s="32"/>
      <c r="BA39" s="12"/>
      <c r="BB39" s="84"/>
    </row>
    <row r="40" spans="1:54" ht="24.9" customHeight="1" thickBot="1" x14ac:dyDescent="0.45">
      <c r="A40" s="33">
        <v>34</v>
      </c>
      <c r="B40" s="34" t="str">
        <f>'Pauta1-1T'!B40</f>
        <v>ROMENIQUE VAGNER CELESTINO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7"/>
      <c r="AS40" s="78"/>
      <c r="AT40" s="69"/>
      <c r="AU40" s="78"/>
      <c r="AV40" s="86"/>
      <c r="AW40" s="79"/>
      <c r="AX40" s="86"/>
      <c r="AY40" s="79"/>
      <c r="AZ40" s="32"/>
      <c r="BA40" s="12"/>
      <c r="BB40" s="84"/>
    </row>
    <row r="41" spans="1:54" ht="24.9" customHeight="1" thickBot="1" x14ac:dyDescent="0.45">
      <c r="A41" s="33">
        <v>35</v>
      </c>
      <c r="B41" s="34" t="str">
        <f>'Pauta1-1T'!B41</f>
        <v>SAVIO HUVER DA SILVA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 t="str">
        <f>'Pauta1-1T'!B42</f>
        <v>SERGIO AUGUSTO CRISTIANO FERNANDES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 t="str">
        <f>'Pauta1-1T'!B43</f>
        <v>WESLEY RUFINO BRUMANA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 t="str">
        <f>'Pauta1-1T'!B44</f>
        <v>WILHIAM OLIVEIRA DE ALMEIDA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 t="str">
        <f>'Pauta1-1T'!B45</f>
        <v>WILSON FERREIRA PACHECO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 t="str">
        <f>'Pauta1-1T'!B46</f>
        <v>ROGERIO TARGA BOZER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 t="str">
        <f>'Pauta1-1T'!B47</f>
        <v>JAILSON DOS SANTOS MOTTA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 t="str">
        <f>'Pauta1-1T'!B48</f>
        <v>EVANDRO DE SOUZA BARBOSA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 t="str">
        <f>'Pauta1-1T'!B49</f>
        <v>BRUNO LIMA MARTINS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</mergeCells>
  <conditionalFormatting sqref="AY7:AY56">
    <cfRule type="cellIs" dxfId="7" priority="1" operator="equal">
      <formula>0</formula>
    </cfRule>
    <cfRule type="cellIs" dxfId="6" priority="4" operator="lessThan">
      <formula>18</formula>
    </cfRule>
  </conditionalFormatting>
  <conditionalFormatting sqref="AW7:AW56">
    <cfRule type="cellIs" dxfId="5" priority="3" operator="equal">
      <formula>0</formula>
    </cfRule>
  </conditionalFormatting>
  <conditionalFormatting sqref="AQ7:AQ56">
    <cfRule type="cellIs" dxfId="4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H35" sqref="H32:Q3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8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1 SUB-ELE</v>
      </c>
    </row>
    <row r="2" spans="1:11" ht="12.75" customHeight="1" x14ac:dyDescent="0.25">
      <c r="A2" s="177" t="s">
        <v>10</v>
      </c>
      <c r="B2" s="179" t="s">
        <v>11</v>
      </c>
      <c r="C2" s="180"/>
      <c r="D2" s="180"/>
      <c r="E2" s="180"/>
      <c r="F2" s="181"/>
      <c r="G2" s="177" t="s">
        <v>10</v>
      </c>
      <c r="H2" s="179" t="s">
        <v>11</v>
      </c>
      <c r="I2" s="180"/>
      <c r="J2" s="180"/>
      <c r="K2" s="181"/>
    </row>
    <row r="3" spans="1:11" ht="13.5" customHeight="1" thickBot="1" x14ac:dyDescent="0.3">
      <c r="A3" s="178"/>
      <c r="B3" s="182"/>
      <c r="C3" s="183"/>
      <c r="D3" s="183"/>
      <c r="E3" s="183"/>
      <c r="F3" s="184"/>
      <c r="G3" s="185"/>
      <c r="H3" s="182"/>
      <c r="I3" s="183"/>
      <c r="J3" s="183"/>
      <c r="K3" s="184"/>
    </row>
    <row r="4" spans="1:11" ht="21.6" thickBot="1" x14ac:dyDescent="0.3">
      <c r="A4" s="14">
        <f>'Pauta1-1T'!C4</f>
        <v>0</v>
      </c>
      <c r="B4" s="162"/>
      <c r="C4" s="163"/>
      <c r="D4" s="163"/>
      <c r="E4" s="163"/>
      <c r="F4" s="164"/>
      <c r="G4" s="14">
        <f>'Pauta2-1T '!C4</f>
        <v>0</v>
      </c>
      <c r="H4" s="162"/>
      <c r="I4" s="163"/>
      <c r="J4" s="163"/>
      <c r="K4" s="164"/>
    </row>
    <row r="5" spans="1:11" ht="21.6" thickBot="1" x14ac:dyDescent="0.3">
      <c r="A5" s="14">
        <f>'Pauta1-1T'!D4</f>
        <v>0</v>
      </c>
      <c r="B5" s="162"/>
      <c r="C5" s="163"/>
      <c r="D5" s="163"/>
      <c r="E5" s="163"/>
      <c r="F5" s="164"/>
      <c r="G5" s="14">
        <f>'Pauta2-1T '!D4</f>
        <v>0</v>
      </c>
      <c r="H5" s="162"/>
      <c r="I5" s="163"/>
      <c r="J5" s="163"/>
      <c r="K5" s="164"/>
    </row>
    <row r="6" spans="1:11" ht="21.6" thickBot="1" x14ac:dyDescent="0.3">
      <c r="A6" s="14">
        <f>'Pauta1-1T'!E4</f>
        <v>0</v>
      </c>
      <c r="B6" s="162"/>
      <c r="C6" s="163"/>
      <c r="D6" s="163"/>
      <c r="E6" s="163"/>
      <c r="F6" s="164"/>
      <c r="G6" s="14">
        <f>'Pauta2-1T '!E4</f>
        <v>0</v>
      </c>
      <c r="H6" s="162"/>
      <c r="I6" s="163"/>
      <c r="J6" s="163"/>
      <c r="K6" s="164"/>
    </row>
    <row r="7" spans="1:11" ht="21.6" thickBot="1" x14ac:dyDescent="0.3">
      <c r="A7" s="14">
        <f>'Pauta1-1T'!F4</f>
        <v>0</v>
      </c>
      <c r="B7" s="162"/>
      <c r="C7" s="163"/>
      <c r="D7" s="163"/>
      <c r="E7" s="163"/>
      <c r="F7" s="164"/>
      <c r="G7" s="14">
        <f>'Pauta2-1T '!F4</f>
        <v>0</v>
      </c>
      <c r="H7" s="162"/>
      <c r="I7" s="163"/>
      <c r="J7" s="163"/>
      <c r="K7" s="164"/>
    </row>
    <row r="8" spans="1:11" ht="21.6" thickBot="1" x14ac:dyDescent="0.3">
      <c r="A8" s="14">
        <f>'Pauta1-1T'!G4</f>
        <v>0</v>
      </c>
      <c r="B8" s="162"/>
      <c r="C8" s="163"/>
      <c r="D8" s="163"/>
      <c r="E8" s="163"/>
      <c r="F8" s="164"/>
      <c r="G8" s="14">
        <f>'Pauta2-1T '!G4</f>
        <v>0</v>
      </c>
      <c r="H8" s="162"/>
      <c r="I8" s="163"/>
      <c r="J8" s="163"/>
      <c r="K8" s="164"/>
    </row>
    <row r="9" spans="1:11" ht="21.6" thickBot="1" x14ac:dyDescent="0.3">
      <c r="A9" s="14">
        <f>'Pauta1-1T'!H4</f>
        <v>0</v>
      </c>
      <c r="B9" s="162"/>
      <c r="C9" s="163"/>
      <c r="D9" s="163"/>
      <c r="E9" s="163"/>
      <c r="F9" s="164"/>
      <c r="G9" s="14">
        <f>'Pauta2-1T '!H4</f>
        <v>0</v>
      </c>
      <c r="H9" s="162"/>
      <c r="I9" s="163"/>
      <c r="J9" s="163"/>
      <c r="K9" s="164"/>
    </row>
    <row r="10" spans="1:11" ht="21.6" thickBot="1" x14ac:dyDescent="0.3">
      <c r="A10" s="14">
        <f>'Pauta1-1T'!I4</f>
        <v>0</v>
      </c>
      <c r="B10" s="162"/>
      <c r="C10" s="163"/>
      <c r="D10" s="163"/>
      <c r="E10" s="163"/>
      <c r="F10" s="164"/>
      <c r="G10" s="14">
        <f>'Pauta2-1T '!I4</f>
        <v>0</v>
      </c>
      <c r="H10" s="162"/>
      <c r="I10" s="163"/>
      <c r="J10" s="163"/>
      <c r="K10" s="164"/>
    </row>
    <row r="11" spans="1:11" ht="21.6" thickBot="1" x14ac:dyDescent="0.3">
      <c r="A11" s="14">
        <f>'Pauta1-1T'!J4</f>
        <v>0</v>
      </c>
      <c r="B11" s="162"/>
      <c r="C11" s="163"/>
      <c r="D11" s="163"/>
      <c r="E11" s="163"/>
      <c r="F11" s="164"/>
      <c r="G11" s="14">
        <f>'Pauta2-1T '!J4</f>
        <v>0</v>
      </c>
      <c r="H11" s="162"/>
      <c r="I11" s="163"/>
      <c r="J11" s="163"/>
      <c r="K11" s="164"/>
    </row>
    <row r="12" spans="1:11" ht="21.6" thickBot="1" x14ac:dyDescent="0.3">
      <c r="A12" s="14">
        <f>'Pauta1-1T'!K4</f>
        <v>0</v>
      </c>
      <c r="B12" s="162"/>
      <c r="C12" s="163"/>
      <c r="D12" s="163"/>
      <c r="E12" s="163"/>
      <c r="F12" s="164"/>
      <c r="G12" s="14">
        <f>'Pauta2-1T '!K4</f>
        <v>0</v>
      </c>
      <c r="H12" s="162"/>
      <c r="I12" s="163"/>
      <c r="J12" s="163"/>
      <c r="K12" s="164"/>
    </row>
    <row r="13" spans="1:11" ht="21.6" thickBot="1" x14ac:dyDescent="0.3">
      <c r="A13" s="14">
        <f>'Pauta1-1T'!L4</f>
        <v>0</v>
      </c>
      <c r="B13" s="162"/>
      <c r="C13" s="163"/>
      <c r="D13" s="163"/>
      <c r="E13" s="163"/>
      <c r="F13" s="164"/>
      <c r="G13" s="14">
        <f>'Pauta2-1T '!L4</f>
        <v>0</v>
      </c>
      <c r="H13" s="162"/>
      <c r="I13" s="163"/>
      <c r="J13" s="163"/>
      <c r="K13" s="164"/>
    </row>
    <row r="14" spans="1:11" ht="21.6" thickBot="1" x14ac:dyDescent="0.3">
      <c r="A14" s="14">
        <f>'Pauta1-1T'!M4</f>
        <v>0</v>
      </c>
      <c r="B14" s="162"/>
      <c r="C14" s="163"/>
      <c r="D14" s="163"/>
      <c r="E14" s="163"/>
      <c r="F14" s="164"/>
      <c r="G14" s="14">
        <f>'Pauta2-1T '!M4</f>
        <v>0</v>
      </c>
      <c r="H14" s="162"/>
      <c r="I14" s="163"/>
      <c r="J14" s="163"/>
      <c r="K14" s="164"/>
    </row>
    <row r="15" spans="1:11" ht="21.6" thickBot="1" x14ac:dyDescent="0.3">
      <c r="A15" s="14">
        <f>'Pauta1-1T'!N4</f>
        <v>0</v>
      </c>
      <c r="B15" s="162"/>
      <c r="C15" s="163"/>
      <c r="D15" s="163"/>
      <c r="E15" s="163"/>
      <c r="F15" s="164"/>
      <c r="G15" s="14">
        <f>'Pauta2-1T '!N4</f>
        <v>0</v>
      </c>
      <c r="H15" s="162"/>
      <c r="I15" s="163"/>
      <c r="J15" s="163"/>
      <c r="K15" s="164"/>
    </row>
    <row r="16" spans="1:11" ht="21.6" thickBot="1" x14ac:dyDescent="0.3">
      <c r="A16" s="14">
        <f>'Pauta1-1T'!O4</f>
        <v>0</v>
      </c>
      <c r="B16" s="162"/>
      <c r="C16" s="163"/>
      <c r="D16" s="163"/>
      <c r="E16" s="163"/>
      <c r="F16" s="164"/>
      <c r="G16" s="14">
        <f>'Pauta2-1T '!O4</f>
        <v>0</v>
      </c>
      <c r="H16" s="162"/>
      <c r="I16" s="163"/>
      <c r="J16" s="163"/>
      <c r="K16" s="164"/>
    </row>
    <row r="17" spans="1:11" ht="21.6" thickBot="1" x14ac:dyDescent="0.3">
      <c r="A17" s="14">
        <f>'Pauta1-1T'!P4</f>
        <v>0</v>
      </c>
      <c r="B17" s="162"/>
      <c r="C17" s="163"/>
      <c r="D17" s="163"/>
      <c r="E17" s="163"/>
      <c r="F17" s="164"/>
      <c r="G17" s="14">
        <f>'Pauta2-1T '!P4</f>
        <v>0</v>
      </c>
      <c r="H17" s="162"/>
      <c r="I17" s="163"/>
      <c r="J17" s="163"/>
      <c r="K17" s="164"/>
    </row>
    <row r="18" spans="1:11" ht="21.6" thickBot="1" x14ac:dyDescent="0.3">
      <c r="A18" s="14">
        <f>'Pauta1-1T'!Q4</f>
        <v>0</v>
      </c>
      <c r="B18" s="162"/>
      <c r="C18" s="163"/>
      <c r="D18" s="163"/>
      <c r="E18" s="163"/>
      <c r="F18" s="164"/>
      <c r="G18" s="14">
        <f>'Pauta2-1T '!Q4</f>
        <v>0</v>
      </c>
      <c r="H18" s="162"/>
      <c r="I18" s="163"/>
      <c r="J18" s="163"/>
      <c r="K18" s="164"/>
    </row>
    <row r="19" spans="1:11" ht="21.6" thickBot="1" x14ac:dyDescent="0.3">
      <c r="A19" s="14">
        <f>'Pauta1-1T'!R4</f>
        <v>0</v>
      </c>
      <c r="B19" s="162"/>
      <c r="C19" s="163"/>
      <c r="D19" s="163"/>
      <c r="E19" s="163"/>
      <c r="F19" s="164"/>
      <c r="G19" s="14">
        <f>'Pauta2-1T '!R4</f>
        <v>0</v>
      </c>
      <c r="H19" s="162"/>
      <c r="I19" s="163"/>
      <c r="J19" s="163"/>
      <c r="K19" s="164"/>
    </row>
    <row r="20" spans="1:11" ht="21.6" thickBot="1" x14ac:dyDescent="0.3">
      <c r="A20" s="14">
        <f>'Pauta1-1T'!S4</f>
        <v>0</v>
      </c>
      <c r="B20" s="162"/>
      <c r="C20" s="163"/>
      <c r="D20" s="163"/>
      <c r="E20" s="163"/>
      <c r="F20" s="164"/>
      <c r="G20" s="14">
        <f>'Pauta2-1T '!S4</f>
        <v>0</v>
      </c>
      <c r="H20" s="162"/>
      <c r="I20" s="163"/>
      <c r="J20" s="163"/>
      <c r="K20" s="164"/>
    </row>
    <row r="21" spans="1:11" ht="21.6" thickBot="1" x14ac:dyDescent="0.3">
      <c r="A21" s="14">
        <f>'Pauta1-1T'!T4</f>
        <v>0</v>
      </c>
      <c r="B21" s="162"/>
      <c r="C21" s="163"/>
      <c r="D21" s="163"/>
      <c r="E21" s="163"/>
      <c r="F21" s="164"/>
      <c r="G21" s="14">
        <f>'Pauta2-1T '!T4</f>
        <v>0</v>
      </c>
      <c r="H21" s="162"/>
      <c r="I21" s="163"/>
      <c r="J21" s="163"/>
      <c r="K21" s="164"/>
    </row>
    <row r="22" spans="1:11" ht="21.6" thickBot="1" x14ac:dyDescent="0.3">
      <c r="A22" s="14">
        <f>'Pauta1-1T'!U4</f>
        <v>0</v>
      </c>
      <c r="B22" s="162"/>
      <c r="C22" s="163"/>
      <c r="D22" s="163"/>
      <c r="E22" s="163"/>
      <c r="F22" s="164"/>
      <c r="G22" s="14">
        <f>'Pauta2-1T '!U4</f>
        <v>0</v>
      </c>
      <c r="H22" s="162"/>
      <c r="I22" s="163"/>
      <c r="J22" s="163"/>
      <c r="K22" s="164"/>
    </row>
    <row r="23" spans="1:11" ht="21.6" thickBot="1" x14ac:dyDescent="0.3">
      <c r="A23" s="14">
        <f>'Pauta1-1T'!V4</f>
        <v>0</v>
      </c>
      <c r="B23" s="162"/>
      <c r="C23" s="163"/>
      <c r="D23" s="163"/>
      <c r="E23" s="163"/>
      <c r="F23" s="164"/>
      <c r="G23" s="14">
        <f>'Pauta2-1T '!V4</f>
        <v>0</v>
      </c>
      <c r="H23" s="162"/>
      <c r="I23" s="163"/>
      <c r="J23" s="163"/>
      <c r="K23" s="164"/>
    </row>
    <row r="24" spans="1:11" ht="21.6" thickBot="1" x14ac:dyDescent="0.3">
      <c r="A24" s="14">
        <f>'Pauta1-1T'!W4</f>
        <v>0</v>
      </c>
      <c r="B24" s="162"/>
      <c r="C24" s="163"/>
      <c r="D24" s="163"/>
      <c r="E24" s="163"/>
      <c r="F24" s="164"/>
      <c r="G24" s="14">
        <f>'Pauta2-1T '!W4</f>
        <v>0</v>
      </c>
      <c r="H24" s="162"/>
      <c r="I24" s="163"/>
      <c r="J24" s="163"/>
      <c r="K24" s="164"/>
    </row>
    <row r="25" spans="1:11" ht="21.6" thickBot="1" x14ac:dyDescent="0.3">
      <c r="A25" s="14">
        <f>'Pauta1-1T'!X4</f>
        <v>0</v>
      </c>
      <c r="B25" s="162"/>
      <c r="C25" s="163"/>
      <c r="D25" s="163"/>
      <c r="E25" s="163"/>
      <c r="F25" s="164"/>
      <c r="G25" s="14">
        <f>'Pauta2-1T '!X4</f>
        <v>0</v>
      </c>
      <c r="H25" s="162"/>
      <c r="I25" s="163"/>
      <c r="J25" s="163"/>
      <c r="K25" s="164"/>
    </row>
    <row r="26" spans="1:11" ht="21.6" thickBot="1" x14ac:dyDescent="0.3">
      <c r="A26" s="14">
        <f>'Pauta1-1T'!Y4</f>
        <v>0</v>
      </c>
      <c r="B26" s="162"/>
      <c r="C26" s="163"/>
      <c r="D26" s="163"/>
      <c r="E26" s="163"/>
      <c r="F26" s="164"/>
      <c r="G26" s="14">
        <f>'Pauta2-1T '!Y4</f>
        <v>0</v>
      </c>
      <c r="H26" s="162"/>
      <c r="I26" s="163"/>
      <c r="J26" s="163"/>
      <c r="K26" s="164"/>
    </row>
    <row r="27" spans="1:11" ht="21.6" thickBot="1" x14ac:dyDescent="0.3">
      <c r="A27" s="14">
        <f>'Pauta1-1T'!Z4</f>
        <v>0</v>
      </c>
      <c r="B27" s="162"/>
      <c r="C27" s="163"/>
      <c r="D27" s="163"/>
      <c r="E27" s="163"/>
      <c r="F27" s="164"/>
      <c r="G27" s="14">
        <f>'Pauta2-1T '!Z4</f>
        <v>0</v>
      </c>
      <c r="H27" s="162"/>
      <c r="I27" s="163"/>
      <c r="J27" s="163"/>
      <c r="K27" s="164"/>
    </row>
    <row r="28" spans="1:11" ht="21.6" thickBot="1" x14ac:dyDescent="0.3">
      <c r="A28" s="14">
        <f>'Pauta1-1T'!AA4</f>
        <v>0</v>
      </c>
      <c r="B28" s="162"/>
      <c r="C28" s="163"/>
      <c r="D28" s="163"/>
      <c r="E28" s="163"/>
      <c r="F28" s="164"/>
      <c r="G28" s="14">
        <f>'Pauta2-1T '!AA4</f>
        <v>0</v>
      </c>
      <c r="H28" s="162"/>
      <c r="I28" s="163"/>
      <c r="J28" s="163"/>
      <c r="K28" s="164"/>
    </row>
    <row r="29" spans="1:11" ht="21.6" thickBot="1" x14ac:dyDescent="0.3">
      <c r="A29" s="14">
        <f>'Pauta1-1T'!AB4</f>
        <v>0</v>
      </c>
      <c r="B29" s="162"/>
      <c r="C29" s="163"/>
      <c r="D29" s="163"/>
      <c r="E29" s="163"/>
      <c r="F29" s="164"/>
      <c r="G29" s="14">
        <f>'Pauta2-1T '!AB4</f>
        <v>0</v>
      </c>
      <c r="H29" s="162"/>
      <c r="I29" s="163"/>
      <c r="J29" s="163"/>
      <c r="K29" s="164"/>
    </row>
    <row r="30" spans="1:11" ht="21.6" thickBot="1" x14ac:dyDescent="0.3">
      <c r="A30" s="14">
        <f>'Pauta1-1T'!AC4</f>
        <v>0</v>
      </c>
      <c r="B30" s="162"/>
      <c r="C30" s="163"/>
      <c r="D30" s="163"/>
      <c r="E30" s="163"/>
      <c r="F30" s="164"/>
      <c r="G30" s="14">
        <f>'Pauta2-1T '!AC4</f>
        <v>0</v>
      </c>
      <c r="H30" s="162"/>
      <c r="I30" s="163"/>
      <c r="J30" s="163"/>
      <c r="K30" s="164"/>
    </row>
    <row r="31" spans="1:11" ht="21.6" thickBot="1" x14ac:dyDescent="0.3">
      <c r="A31" s="14">
        <f>'Pauta1-1T'!AD4</f>
        <v>0</v>
      </c>
      <c r="B31" s="162"/>
      <c r="C31" s="163"/>
      <c r="D31" s="163"/>
      <c r="E31" s="163"/>
      <c r="F31" s="164"/>
      <c r="G31" s="14">
        <f>'Pauta2-1T '!AD4</f>
        <v>0</v>
      </c>
      <c r="H31" s="162"/>
      <c r="I31" s="163"/>
      <c r="J31" s="163"/>
      <c r="K31" s="164"/>
    </row>
    <row r="32" spans="1:11" ht="21.6" thickBot="1" x14ac:dyDescent="0.3">
      <c r="A32" s="14">
        <f>'Pauta1-1T'!AE4</f>
        <v>0</v>
      </c>
      <c r="B32" s="162"/>
      <c r="C32" s="163"/>
      <c r="D32" s="163"/>
      <c r="E32" s="163"/>
      <c r="F32" s="164"/>
      <c r="G32" s="14">
        <f>'Pauta2-1T '!AE4</f>
        <v>0</v>
      </c>
      <c r="H32" s="162"/>
      <c r="I32" s="163"/>
      <c r="J32" s="163"/>
      <c r="K32" s="164"/>
    </row>
    <row r="33" spans="1:11" ht="21.6" thickBot="1" x14ac:dyDescent="0.3">
      <c r="A33" s="14">
        <f>'Pauta1-1T'!AF4</f>
        <v>0</v>
      </c>
      <c r="B33" s="162"/>
      <c r="C33" s="163"/>
      <c r="D33" s="163"/>
      <c r="E33" s="163"/>
      <c r="F33" s="164"/>
      <c r="G33" s="14">
        <f>'Pauta2-1T '!AF4</f>
        <v>0</v>
      </c>
      <c r="H33" s="162"/>
      <c r="I33" s="163"/>
      <c r="J33" s="163"/>
      <c r="K33" s="164"/>
    </row>
    <row r="34" spans="1:11" ht="21.6" thickBot="1" x14ac:dyDescent="0.3">
      <c r="A34" s="14">
        <f>'Pauta1-1T'!AG4</f>
        <v>0</v>
      </c>
      <c r="B34" s="162"/>
      <c r="C34" s="163"/>
      <c r="D34" s="163"/>
      <c r="E34" s="163"/>
      <c r="F34" s="164"/>
      <c r="G34" s="14">
        <f>'Pauta2-1T '!AG4</f>
        <v>0</v>
      </c>
      <c r="H34" s="162"/>
      <c r="I34" s="163"/>
      <c r="J34" s="163"/>
      <c r="K34" s="164"/>
    </row>
    <row r="35" spans="1:11" ht="21.6" thickBot="1" x14ac:dyDescent="0.3">
      <c r="A35" s="14">
        <f>'Pauta1-1T'!AH4</f>
        <v>0</v>
      </c>
      <c r="B35" s="162"/>
      <c r="C35" s="163"/>
      <c r="D35" s="163"/>
      <c r="E35" s="163"/>
      <c r="F35" s="164"/>
      <c r="G35" s="14">
        <f>'Pauta2-1T '!AH4</f>
        <v>0</v>
      </c>
      <c r="H35" s="162"/>
      <c r="I35" s="163"/>
      <c r="J35" s="163"/>
      <c r="K35" s="164"/>
    </row>
    <row r="36" spans="1:11" ht="21.6" thickBot="1" x14ac:dyDescent="0.3">
      <c r="A36" s="14">
        <f>'Pauta1-1T'!AI4</f>
        <v>0</v>
      </c>
      <c r="B36" s="162"/>
      <c r="C36" s="163"/>
      <c r="D36" s="163"/>
      <c r="E36" s="163"/>
      <c r="F36" s="164"/>
      <c r="G36" s="14">
        <f>'Pauta2-1T '!AI4</f>
        <v>0</v>
      </c>
      <c r="H36" s="162"/>
      <c r="I36" s="163"/>
      <c r="J36" s="163"/>
      <c r="K36" s="164"/>
    </row>
    <row r="37" spans="1:11" ht="21.6" thickBot="1" x14ac:dyDescent="0.3">
      <c r="A37" s="14">
        <f>'Pauta1-1T'!AJ4</f>
        <v>0</v>
      </c>
      <c r="B37" s="162"/>
      <c r="C37" s="163"/>
      <c r="D37" s="163"/>
      <c r="E37" s="163"/>
      <c r="F37" s="164"/>
      <c r="G37" s="14">
        <f>'Pauta2-1T '!AJ4</f>
        <v>0</v>
      </c>
      <c r="H37" s="162"/>
      <c r="I37" s="163"/>
      <c r="J37" s="163"/>
      <c r="K37" s="164"/>
    </row>
    <row r="38" spans="1:11" ht="21.6" thickBot="1" x14ac:dyDescent="0.3">
      <c r="A38" s="14">
        <f>'Pauta1-1T'!AK4</f>
        <v>0</v>
      </c>
      <c r="B38" s="162"/>
      <c r="C38" s="163"/>
      <c r="D38" s="163"/>
      <c r="E38" s="163"/>
      <c r="F38" s="164"/>
      <c r="G38" s="14">
        <f>'Pauta2-1T '!AK4</f>
        <v>0</v>
      </c>
      <c r="H38" s="162"/>
      <c r="I38" s="163"/>
      <c r="J38" s="163"/>
      <c r="K38" s="164"/>
    </row>
    <row r="39" spans="1:11" ht="21.6" thickBot="1" x14ac:dyDescent="0.3">
      <c r="A39" s="14">
        <f>'Pauta1-1T'!AL4</f>
        <v>0</v>
      </c>
      <c r="B39" s="162"/>
      <c r="C39" s="163"/>
      <c r="D39" s="163"/>
      <c r="E39" s="163"/>
      <c r="F39" s="164"/>
      <c r="G39" s="14">
        <f>'Pauta2-1T '!AL4</f>
        <v>0</v>
      </c>
      <c r="H39" s="162"/>
      <c r="I39" s="163"/>
      <c r="J39" s="163"/>
      <c r="K39" s="164"/>
    </row>
    <row r="40" spans="1:11" ht="21.6" thickBot="1" x14ac:dyDescent="0.3">
      <c r="A40" s="14">
        <f>'Pauta1-1T'!AM4</f>
        <v>0</v>
      </c>
      <c r="B40" s="162"/>
      <c r="C40" s="163"/>
      <c r="D40" s="163"/>
      <c r="E40" s="163"/>
      <c r="F40" s="164"/>
      <c r="G40" s="14">
        <f>'Pauta2-1T '!AM4</f>
        <v>0</v>
      </c>
      <c r="H40" s="162"/>
      <c r="I40" s="163"/>
      <c r="J40" s="163"/>
      <c r="K40" s="164"/>
    </row>
    <row r="41" spans="1:11" ht="21.6" thickBot="1" x14ac:dyDescent="0.3">
      <c r="A41" s="14">
        <f>'Pauta1-1T'!AN4</f>
        <v>0</v>
      </c>
      <c r="B41" s="162"/>
      <c r="C41" s="163"/>
      <c r="D41" s="163"/>
      <c r="E41" s="163"/>
      <c r="F41" s="164"/>
      <c r="G41" s="14">
        <f>'Pauta2-1T '!AN4</f>
        <v>0</v>
      </c>
      <c r="H41" s="162"/>
      <c r="I41" s="163"/>
      <c r="J41" s="163"/>
      <c r="K41" s="164"/>
    </row>
    <row r="42" spans="1:11" ht="21.6" thickBot="1" x14ac:dyDescent="0.3">
      <c r="A42" s="14">
        <f>'Pauta1-1T'!AO4</f>
        <v>0</v>
      </c>
      <c r="B42" s="162"/>
      <c r="C42" s="163"/>
      <c r="D42" s="163"/>
      <c r="E42" s="163"/>
      <c r="F42" s="164"/>
      <c r="G42" s="14">
        <f>'Pauta2-1T '!AO4</f>
        <v>0</v>
      </c>
      <c r="H42" s="162"/>
      <c r="I42" s="163"/>
      <c r="J42" s="163"/>
      <c r="K42" s="164"/>
    </row>
    <row r="43" spans="1:11" ht="21.6" thickBot="1" x14ac:dyDescent="0.3">
      <c r="A43" s="14">
        <f>'Pauta1-1T'!AP4</f>
        <v>0</v>
      </c>
      <c r="B43" s="162"/>
      <c r="C43" s="163"/>
      <c r="D43" s="163"/>
      <c r="E43" s="163"/>
      <c r="F43" s="164"/>
      <c r="G43" s="14">
        <f>'Pauta2-1T '!AP4</f>
        <v>0</v>
      </c>
      <c r="H43" s="162"/>
      <c r="I43" s="163"/>
      <c r="J43" s="163"/>
      <c r="K43" s="164"/>
    </row>
    <row r="44" spans="1:11" ht="18" thickBot="1" x14ac:dyDescent="0.3">
      <c r="A44" s="174" t="s">
        <v>12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 ht="18" thickBot="1" x14ac:dyDescent="0.3">
      <c r="A45" s="169" t="s">
        <v>32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1"/>
    </row>
    <row r="46" spans="1:11" ht="18" thickBot="1" x14ac:dyDescent="0.3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61"/>
    </row>
    <row r="47" spans="1:11" ht="18" thickBot="1" x14ac:dyDescent="0.3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61"/>
    </row>
    <row r="48" spans="1:11" ht="18" thickBot="1" x14ac:dyDescent="0.3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1"/>
    </row>
    <row r="49" spans="1:11" ht="18" thickBot="1" x14ac:dyDescent="0.3">
      <c r="A49" s="159"/>
      <c r="B49" s="160"/>
      <c r="C49" s="160"/>
      <c r="D49" s="160"/>
      <c r="E49" s="160"/>
      <c r="F49" s="160"/>
      <c r="G49" s="160"/>
      <c r="H49" s="160"/>
      <c r="I49" s="160"/>
      <c r="J49" s="160"/>
      <c r="K49" s="161"/>
    </row>
    <row r="50" spans="1:11" ht="18" thickBot="1" x14ac:dyDescent="0.3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1" ht="18" thickBot="1" x14ac:dyDescent="0.3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1"/>
    </row>
    <row r="52" spans="1:11" ht="1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1"/>
    </row>
    <row r="53" spans="1:11" ht="18" thickBot="1" x14ac:dyDescent="0.3">
      <c r="A53" s="159"/>
      <c r="B53" s="160"/>
      <c r="C53" s="160"/>
      <c r="D53" s="160"/>
      <c r="E53" s="160"/>
      <c r="F53" s="160"/>
      <c r="G53" s="160"/>
      <c r="H53" s="160"/>
      <c r="I53" s="160"/>
      <c r="J53" s="160"/>
      <c r="K53" s="161"/>
    </row>
    <row r="54" spans="1:11" ht="18" thickBot="1" x14ac:dyDescent="0.3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1"/>
    </row>
    <row r="55" spans="1:11" ht="18" thickBot="1" x14ac:dyDescent="0.3">
      <c r="A55" s="159"/>
      <c r="B55" s="160"/>
      <c r="C55" s="160"/>
      <c r="D55" s="160"/>
      <c r="E55" s="160"/>
      <c r="F55" s="160"/>
      <c r="G55" s="160"/>
      <c r="H55" s="160"/>
      <c r="I55" s="160"/>
      <c r="J55" s="160"/>
      <c r="K55" s="161"/>
    </row>
    <row r="56" spans="1:11" ht="18" thickBot="1" x14ac:dyDescent="0.3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1"/>
    </row>
    <row r="57" spans="1:11" ht="18" thickBot="1" x14ac:dyDescent="0.3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1"/>
    </row>
    <row r="58" spans="1:11" ht="18" thickBot="1" x14ac:dyDescent="0.3">
      <c r="A58" s="159"/>
      <c r="B58" s="160"/>
      <c r="C58" s="160"/>
      <c r="D58" s="160"/>
      <c r="E58" s="160"/>
      <c r="F58" s="160"/>
      <c r="G58" s="160"/>
      <c r="H58" s="160"/>
      <c r="I58" s="160"/>
      <c r="J58" s="160"/>
      <c r="K58" s="161"/>
    </row>
    <row r="59" spans="1:11" ht="18" thickBot="1" x14ac:dyDescent="0.3">
      <c r="A59" s="159"/>
      <c r="B59" s="160"/>
      <c r="C59" s="160"/>
      <c r="D59" s="160"/>
      <c r="E59" s="160"/>
      <c r="F59" s="160"/>
      <c r="G59" s="160"/>
      <c r="H59" s="160"/>
      <c r="I59" s="160"/>
      <c r="J59" s="160"/>
      <c r="K59" s="161"/>
    </row>
    <row r="60" spans="1:11" ht="18" thickBot="1" x14ac:dyDescent="0.3">
      <c r="A60" s="159"/>
      <c r="B60" s="160"/>
      <c r="C60" s="160"/>
      <c r="D60" s="160"/>
      <c r="E60" s="160"/>
      <c r="F60" s="160"/>
      <c r="G60" s="160"/>
      <c r="H60" s="160"/>
      <c r="I60" s="160"/>
      <c r="J60" s="160"/>
      <c r="K60" s="161"/>
    </row>
    <row r="61" spans="1:11" ht="18" thickBot="1" x14ac:dyDescent="0.3">
      <c r="A61" s="159"/>
      <c r="B61" s="160"/>
      <c r="C61" s="160"/>
      <c r="D61" s="160"/>
      <c r="E61" s="160"/>
      <c r="F61" s="160"/>
      <c r="G61" s="160"/>
      <c r="H61" s="160"/>
      <c r="I61" s="160"/>
      <c r="J61" s="160"/>
      <c r="K61" s="161"/>
    </row>
    <row r="62" spans="1:11" ht="18" thickBot="1" x14ac:dyDescent="0.3">
      <c r="A62" s="159"/>
      <c r="B62" s="160"/>
      <c r="C62" s="160"/>
      <c r="D62" s="160"/>
      <c r="E62" s="160"/>
      <c r="F62" s="160"/>
      <c r="G62" s="160"/>
      <c r="H62" s="160"/>
      <c r="I62" s="160"/>
      <c r="J62" s="160"/>
      <c r="K62" s="161"/>
    </row>
    <row r="63" spans="1:11" ht="18" thickBot="1" x14ac:dyDescent="0.3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1"/>
    </row>
    <row r="64" spans="1:11" ht="18" thickBot="1" x14ac:dyDescent="0.3">
      <c r="A64" s="159"/>
      <c r="B64" s="160"/>
      <c r="C64" s="160"/>
      <c r="D64" s="160"/>
      <c r="E64" s="160"/>
      <c r="F64" s="160"/>
      <c r="G64" s="160"/>
      <c r="H64" s="160"/>
      <c r="I64" s="160"/>
      <c r="J64" s="160"/>
      <c r="K64" s="161"/>
    </row>
    <row r="65" spans="1:21" ht="13.8" thickBot="1" x14ac:dyDescent="0.3">
      <c r="A65" s="166"/>
      <c r="B65" s="167"/>
      <c r="C65" s="167"/>
      <c r="D65" s="167"/>
      <c r="E65" s="167"/>
      <c r="F65" s="167"/>
      <c r="G65" s="167"/>
      <c r="H65" s="167"/>
      <c r="I65" s="167"/>
      <c r="J65" s="167"/>
      <c r="K65" s="168"/>
    </row>
    <row r="66" spans="1:21" ht="21" x14ac:dyDescent="0.4">
      <c r="A66" s="29" t="s">
        <v>26</v>
      </c>
      <c r="B66" s="173">
        <v>42721</v>
      </c>
      <c r="C66" s="173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72" t="s">
        <v>23</v>
      </c>
      <c r="G67" s="172"/>
      <c r="H67" s="172"/>
      <c r="I67" s="172"/>
      <c r="J67" s="16"/>
      <c r="K67" s="31" t="s">
        <v>25</v>
      </c>
      <c r="L67" s="165"/>
      <c r="M67" s="165"/>
      <c r="N67" s="165"/>
      <c r="O67" s="165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opLeftCell="A5" workbookViewId="0">
      <selection activeCell="C29" sqref="C29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89"/>
      <c r="B1" s="90" t="s">
        <v>36</v>
      </c>
      <c r="C1" s="91" t="s">
        <v>16</v>
      </c>
      <c r="D1" s="92"/>
      <c r="E1" s="93"/>
      <c r="F1" s="94"/>
      <c r="G1" s="93"/>
      <c r="H1" s="207" t="s">
        <v>53</v>
      </c>
      <c r="I1" s="208"/>
      <c r="J1" s="209" t="s">
        <v>37</v>
      </c>
      <c r="K1" s="210"/>
      <c r="L1" s="95"/>
      <c r="M1" s="28"/>
      <c r="N1" s="96"/>
    </row>
    <row r="2" spans="1:14" x14ac:dyDescent="0.25">
      <c r="A2" s="89"/>
      <c r="B2" s="95">
        <v>2017</v>
      </c>
      <c r="C2" s="97"/>
      <c r="D2" s="98"/>
      <c r="E2" s="99"/>
      <c r="F2" s="99"/>
      <c r="G2" s="99"/>
      <c r="H2" s="207" t="s">
        <v>54</v>
      </c>
      <c r="I2" s="208"/>
      <c r="J2" s="209" t="s">
        <v>51</v>
      </c>
      <c r="K2" s="210"/>
      <c r="L2" s="95"/>
      <c r="M2" s="28"/>
      <c r="N2" s="96"/>
    </row>
    <row r="3" spans="1:14" x14ac:dyDescent="0.25">
      <c r="A3" s="89"/>
      <c r="B3" s="95" t="s">
        <v>38</v>
      </c>
      <c r="C3" s="91" t="s">
        <v>52</v>
      </c>
      <c r="D3" s="92"/>
      <c r="E3" s="93"/>
      <c r="F3" s="94"/>
      <c r="G3" s="93"/>
      <c r="H3" s="100" t="s">
        <v>55</v>
      </c>
      <c r="I3" s="101"/>
      <c r="J3" s="99"/>
      <c r="K3" s="102"/>
      <c r="L3" s="103"/>
      <c r="M3" s="28"/>
      <c r="N3" s="96"/>
    </row>
    <row r="4" spans="1:14" ht="13.8" thickBot="1" x14ac:dyDescent="0.3">
      <c r="A4" s="89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8"/>
      <c r="N4" s="96"/>
    </row>
    <row r="5" spans="1:14" ht="13.2" customHeight="1" thickBot="1" x14ac:dyDescent="0.3">
      <c r="A5" s="211" t="s">
        <v>39</v>
      </c>
      <c r="B5" s="214" t="s">
        <v>102</v>
      </c>
      <c r="C5" s="217" t="s">
        <v>103</v>
      </c>
      <c r="D5" s="218"/>
      <c r="E5" s="218"/>
      <c r="F5" s="218"/>
      <c r="G5" s="219"/>
      <c r="H5" s="218"/>
      <c r="I5" s="218"/>
      <c r="J5" s="220"/>
      <c r="K5" s="129" t="s">
        <v>57</v>
      </c>
      <c r="L5" s="106"/>
      <c r="M5" s="190" t="s">
        <v>40</v>
      </c>
      <c r="N5" s="96"/>
    </row>
    <row r="6" spans="1:14" x14ac:dyDescent="0.25">
      <c r="A6" s="212"/>
      <c r="B6" s="215"/>
      <c r="C6" s="191" t="s">
        <v>3</v>
      </c>
      <c r="D6" s="192"/>
      <c r="E6" s="192"/>
      <c r="F6" s="193"/>
      <c r="G6" s="133" t="s">
        <v>42</v>
      </c>
      <c r="H6" s="194" t="s">
        <v>41</v>
      </c>
      <c r="I6" s="197" t="s">
        <v>42</v>
      </c>
      <c r="J6" s="197" t="s">
        <v>36</v>
      </c>
      <c r="K6" s="130" t="s">
        <v>58</v>
      </c>
      <c r="L6" s="106"/>
      <c r="M6" s="187"/>
      <c r="N6" s="96"/>
    </row>
    <row r="7" spans="1:14" x14ac:dyDescent="0.25">
      <c r="A7" s="212"/>
      <c r="B7" s="215"/>
      <c r="C7" s="200" t="s">
        <v>43</v>
      </c>
      <c r="D7" s="202" t="s">
        <v>44</v>
      </c>
      <c r="E7" s="202" t="s">
        <v>45</v>
      </c>
      <c r="F7" s="204" t="s">
        <v>46</v>
      </c>
      <c r="G7" s="134" t="s">
        <v>59</v>
      </c>
      <c r="H7" s="195"/>
      <c r="I7" s="198"/>
      <c r="J7" s="198"/>
      <c r="K7" s="130" t="s">
        <v>56</v>
      </c>
      <c r="L7" s="107"/>
      <c r="M7" s="206">
        <f>'Pauta1-1T'!AC1</f>
        <v>0</v>
      </c>
      <c r="N7" s="96"/>
    </row>
    <row r="8" spans="1:14" ht="13.8" thickBot="1" x14ac:dyDescent="0.3">
      <c r="A8" s="213"/>
      <c r="B8" s="216"/>
      <c r="C8" s="201"/>
      <c r="D8" s="203"/>
      <c r="E8" s="203"/>
      <c r="F8" s="205"/>
      <c r="G8" s="135"/>
      <c r="H8" s="196"/>
      <c r="I8" s="199"/>
      <c r="J8" s="199"/>
      <c r="K8" s="131"/>
      <c r="L8" s="108"/>
      <c r="M8" s="206"/>
      <c r="N8" s="96"/>
    </row>
    <row r="9" spans="1:14" ht="15.6" thickBot="1" x14ac:dyDescent="0.3">
      <c r="A9" s="109">
        <v>1</v>
      </c>
      <c r="B9" s="126" t="str">
        <f>'Pauta1-1T'!B7</f>
        <v>ALEXANDRE GOMES GUAITOLINI</v>
      </c>
      <c r="C9" s="118">
        <f>'Pauta1-1T'!AR7</f>
        <v>0</v>
      </c>
      <c r="D9" s="118">
        <f>'Pauta1-1T'!AS7</f>
        <v>0</v>
      </c>
      <c r="E9" s="118">
        <f>'Pauta1-1T'!AT7</f>
        <v>0</v>
      </c>
      <c r="F9" s="119">
        <f>'Pauta1-1T'!AU7</f>
        <v>0</v>
      </c>
      <c r="G9" s="138">
        <f>'Pauta1-1T'!AV7</f>
        <v>0</v>
      </c>
      <c r="H9" s="136">
        <f>'Pauta1-1T'!AW7</f>
        <v>0</v>
      </c>
      <c r="I9" s="119" t="s">
        <v>31</v>
      </c>
      <c r="J9" s="127"/>
      <c r="K9" s="128">
        <f>'Pauta1-1T'!AQ7</f>
        <v>0</v>
      </c>
      <c r="L9" s="108"/>
      <c r="M9" s="206"/>
      <c r="N9" s="96"/>
    </row>
    <row r="10" spans="1:14" ht="15.6" thickBot="1" x14ac:dyDescent="0.3">
      <c r="A10" s="112">
        <v>2</v>
      </c>
      <c r="B10" s="110" t="str">
        <f>'Pauta1-1T'!B8</f>
        <v>ALLISON MAX SILVA RIBEIRO</v>
      </c>
      <c r="C10" s="118">
        <f>'Pauta1-1T'!AR8</f>
        <v>0</v>
      </c>
      <c r="D10" s="118">
        <f>'Pauta1-1T'!AS8</f>
        <v>0</v>
      </c>
      <c r="E10" s="118">
        <f>'Pauta1-1T'!AT8</f>
        <v>0</v>
      </c>
      <c r="F10" s="119">
        <f>'Pauta1-1T'!AU8</f>
        <v>0</v>
      </c>
      <c r="G10" s="138">
        <f>'Pauta1-1T'!AV8</f>
        <v>0</v>
      </c>
      <c r="H10" s="137">
        <f t="shared" ref="H10:H53" si="0">SUM(C10:F10)</f>
        <v>0</v>
      </c>
      <c r="I10" s="119" t="s">
        <v>31</v>
      </c>
      <c r="J10" s="113"/>
      <c r="K10" s="125">
        <f>'Pauta1-1T'!AQ8</f>
        <v>0</v>
      </c>
      <c r="L10" s="108"/>
      <c r="M10" s="187" t="s">
        <v>47</v>
      </c>
      <c r="N10" s="96"/>
    </row>
    <row r="11" spans="1:14" ht="15.6" thickBot="1" x14ac:dyDescent="0.3">
      <c r="A11" s="112">
        <v>3</v>
      </c>
      <c r="B11" s="110" t="str">
        <f>'Pauta1-1T'!B9</f>
        <v>AMARILDO MENDES ANDRADE LYRA</v>
      </c>
      <c r="C11" s="118">
        <f>'Pauta1-1T'!AR9</f>
        <v>0</v>
      </c>
      <c r="D11" s="118">
        <f>'Pauta1-1T'!AS9</f>
        <v>0</v>
      </c>
      <c r="E11" s="118">
        <f>'Pauta1-1T'!AT9</f>
        <v>0</v>
      </c>
      <c r="F11" s="119">
        <f>'Pauta1-1T'!AU9</f>
        <v>0</v>
      </c>
      <c r="G11" s="138">
        <f>'Pauta1-1T'!AV9</f>
        <v>0</v>
      </c>
      <c r="H11" s="137">
        <f t="shared" si="0"/>
        <v>0</v>
      </c>
      <c r="I11" s="119" t="s">
        <v>31</v>
      </c>
      <c r="J11" s="111"/>
      <c r="K11" s="125">
        <f>'Pauta1-1T'!AQ9</f>
        <v>0</v>
      </c>
      <c r="L11" s="108" t="str">
        <f>IF('[1]3º - Freq.'!$BI12="","",'[1]3º - Freq.'!$BI12)</f>
        <v/>
      </c>
      <c r="M11" s="187"/>
      <c r="N11" s="96"/>
    </row>
    <row r="12" spans="1:14" ht="15.6" thickBot="1" x14ac:dyDescent="0.3">
      <c r="A12" s="112">
        <v>4</v>
      </c>
      <c r="B12" s="110" t="str">
        <f>'Pauta1-1T'!B10</f>
        <v>ANDERSON BITENCOURT TEIXEIRA</v>
      </c>
      <c r="C12" s="118">
        <f>'Pauta1-1T'!AR10</f>
        <v>0</v>
      </c>
      <c r="D12" s="118">
        <f>'Pauta1-1T'!AS10</f>
        <v>0</v>
      </c>
      <c r="E12" s="118">
        <f>'Pauta1-1T'!AT10</f>
        <v>0</v>
      </c>
      <c r="F12" s="119">
        <f>'Pauta1-1T'!AU10</f>
        <v>0</v>
      </c>
      <c r="G12" s="138">
        <f>'Pauta1-1T'!AV10</f>
        <v>0</v>
      </c>
      <c r="H12" s="137">
        <f t="shared" si="0"/>
        <v>0</v>
      </c>
      <c r="I12" s="119" t="s">
        <v>31</v>
      </c>
      <c r="J12" s="113"/>
      <c r="K12" s="125">
        <f>'Pauta1-1T'!AQ10</f>
        <v>0</v>
      </c>
      <c r="L12" s="108" t="str">
        <f>IF('[1]3º - Freq.'!$BI13="","",'[1]3º - Freq.'!$BI13)</f>
        <v/>
      </c>
      <c r="M12" s="188">
        <f>'Pauta1-1T'!U1</f>
        <v>0</v>
      </c>
      <c r="N12" s="96"/>
    </row>
    <row r="13" spans="1:14" ht="15.6" thickBot="1" x14ac:dyDescent="0.3">
      <c r="A13" s="112">
        <v>5</v>
      </c>
      <c r="B13" s="110" t="str">
        <f>'Pauta1-1T'!B11</f>
        <v>ANDRE LUIZ COSTA</v>
      </c>
      <c r="C13" s="118">
        <f>'Pauta1-1T'!AR11</f>
        <v>0</v>
      </c>
      <c r="D13" s="118">
        <f>'Pauta1-1T'!AS11</f>
        <v>0</v>
      </c>
      <c r="E13" s="118">
        <f>'Pauta1-1T'!AT11</f>
        <v>0</v>
      </c>
      <c r="F13" s="119">
        <f>'Pauta1-1T'!AU11</f>
        <v>0</v>
      </c>
      <c r="G13" s="138">
        <f>'Pauta1-1T'!AV11</f>
        <v>0</v>
      </c>
      <c r="H13" s="137">
        <f t="shared" si="0"/>
        <v>0</v>
      </c>
      <c r="I13" s="119" t="s">
        <v>31</v>
      </c>
      <c r="J13" s="113"/>
      <c r="K13" s="125">
        <f>'Pauta1-1T'!AQ11</f>
        <v>0</v>
      </c>
      <c r="L13" s="108" t="str">
        <f>IF('[1]3º - Freq.'!$BI14="","",'[1]3º - Freq.'!$BI14)</f>
        <v/>
      </c>
      <c r="M13" s="189"/>
      <c r="N13" s="96"/>
    </row>
    <row r="14" spans="1:14" ht="15.6" thickBot="1" x14ac:dyDescent="0.3">
      <c r="A14" s="112">
        <v>6</v>
      </c>
      <c r="B14" s="110" t="str">
        <f>'Pauta1-1T'!B12</f>
        <v>ANTONIO ALEXANDRE SILVA DA CRUZ</v>
      </c>
      <c r="C14" s="118">
        <f>'Pauta1-1T'!AR12</f>
        <v>0</v>
      </c>
      <c r="D14" s="118">
        <f>'Pauta1-1T'!AS12</f>
        <v>0</v>
      </c>
      <c r="E14" s="118">
        <f>'Pauta1-1T'!AT12</f>
        <v>0</v>
      </c>
      <c r="F14" s="119">
        <f>'Pauta1-1T'!AU12</f>
        <v>0</v>
      </c>
      <c r="G14" s="138">
        <f>'Pauta1-1T'!AV12</f>
        <v>0</v>
      </c>
      <c r="H14" s="137">
        <f t="shared" si="0"/>
        <v>0</v>
      </c>
      <c r="I14" s="119" t="s">
        <v>31</v>
      </c>
      <c r="J14" s="113"/>
      <c r="K14" s="125">
        <f>'Pauta1-1T'!AQ12</f>
        <v>0</v>
      </c>
      <c r="L14" s="108" t="str">
        <f>IF('[1]3º - Freq.'!$BI15="","",'[1]3º - Freq.'!$BI15)</f>
        <v/>
      </c>
      <c r="M14" s="28"/>
      <c r="N14" s="96"/>
    </row>
    <row r="15" spans="1:14" ht="15.6" thickBot="1" x14ac:dyDescent="0.3">
      <c r="A15" s="112">
        <v>7</v>
      </c>
      <c r="B15" s="110" t="str">
        <f>'Pauta1-1T'!B13</f>
        <v>ANTONIO CARLOS VELTEN MONFARDINI</v>
      </c>
      <c r="C15" s="118">
        <f>'Pauta1-1T'!AR13</f>
        <v>0</v>
      </c>
      <c r="D15" s="118">
        <f>'Pauta1-1T'!AS13</f>
        <v>0</v>
      </c>
      <c r="E15" s="118">
        <f>'Pauta1-1T'!AT13</f>
        <v>0</v>
      </c>
      <c r="F15" s="119">
        <f>'Pauta1-1T'!AU13</f>
        <v>0</v>
      </c>
      <c r="G15" s="138">
        <f>'Pauta1-1T'!AV13</f>
        <v>0</v>
      </c>
      <c r="H15" s="137">
        <f t="shared" si="0"/>
        <v>0</v>
      </c>
      <c r="I15" s="119" t="s">
        <v>31</v>
      </c>
      <c r="J15" s="114"/>
      <c r="K15" s="125">
        <f>'Pauta1-1T'!AQ13</f>
        <v>0</v>
      </c>
      <c r="L15" s="108" t="str">
        <f>IF('[1]3º - Freq.'!$BI16="","",'[1]3º - Freq.'!$BI16)</f>
        <v/>
      </c>
      <c r="M15" s="28"/>
      <c r="N15" s="96"/>
    </row>
    <row r="16" spans="1:14" ht="15.6" thickBot="1" x14ac:dyDescent="0.3">
      <c r="A16" s="112">
        <v>8</v>
      </c>
      <c r="B16" s="110" t="str">
        <f>'Pauta1-1T'!B14</f>
        <v>CHIMAILLE MOREIRA AMON DA COSTA</v>
      </c>
      <c r="C16" s="118">
        <f>'Pauta1-1T'!AR14</f>
        <v>0</v>
      </c>
      <c r="D16" s="118">
        <f>'Pauta1-1T'!AS14</f>
        <v>0</v>
      </c>
      <c r="E16" s="118">
        <f>'Pauta1-1T'!AT14</f>
        <v>0</v>
      </c>
      <c r="F16" s="119">
        <f>'Pauta1-1T'!AU14</f>
        <v>0</v>
      </c>
      <c r="G16" s="138">
        <f>'Pauta1-1T'!AV14</f>
        <v>0</v>
      </c>
      <c r="H16" s="137">
        <f t="shared" si="0"/>
        <v>0</v>
      </c>
      <c r="I16" s="119" t="s">
        <v>31</v>
      </c>
      <c r="J16" s="113"/>
      <c r="K16" s="125">
        <f>'Pauta1-1T'!AQ14</f>
        <v>0</v>
      </c>
      <c r="L16" s="108" t="str">
        <f>IF('[1]3º - Freq.'!$BI17="","",'[1]3º - Freq.'!$BI17)</f>
        <v/>
      </c>
      <c r="M16" s="28"/>
      <c r="N16" s="96"/>
    </row>
    <row r="17" spans="1:14" ht="15.6" thickBot="1" x14ac:dyDescent="0.3">
      <c r="A17" s="112">
        <v>9</v>
      </c>
      <c r="B17" s="110" t="str">
        <f>'Pauta1-1T'!B15</f>
        <v>DIEGO SILVA COSTA</v>
      </c>
      <c r="C17" s="118">
        <f>'Pauta1-1T'!AR15</f>
        <v>0</v>
      </c>
      <c r="D17" s="118">
        <f>'Pauta1-1T'!AS15</f>
        <v>0</v>
      </c>
      <c r="E17" s="118">
        <f>'Pauta1-1T'!AT15</f>
        <v>0</v>
      </c>
      <c r="F17" s="119">
        <f>'Pauta1-1T'!AU15</f>
        <v>0</v>
      </c>
      <c r="G17" s="138">
        <f>'Pauta1-1T'!AV15</f>
        <v>0</v>
      </c>
      <c r="H17" s="137">
        <f t="shared" si="0"/>
        <v>0</v>
      </c>
      <c r="I17" s="119" t="s">
        <v>31</v>
      </c>
      <c r="J17" s="114"/>
      <c r="K17" s="125">
        <f>'Pauta1-1T'!AQ15</f>
        <v>0</v>
      </c>
      <c r="L17" s="108" t="str">
        <f>IF('[1]3º - Freq.'!$BI18="","",'[1]3º - Freq.'!$BI18)</f>
        <v/>
      </c>
      <c r="M17" s="28"/>
      <c r="N17" s="96"/>
    </row>
    <row r="18" spans="1:14" ht="15.6" thickBot="1" x14ac:dyDescent="0.3">
      <c r="A18" s="112">
        <v>10</v>
      </c>
      <c r="B18" s="110" t="str">
        <f>'Pauta1-1T'!B16</f>
        <v>DIOBSON LUIZ DA ROCHA AUGUSTO</v>
      </c>
      <c r="C18" s="118">
        <f>'Pauta1-1T'!AR16</f>
        <v>0</v>
      </c>
      <c r="D18" s="118">
        <f>'Pauta1-1T'!AS16</f>
        <v>0</v>
      </c>
      <c r="E18" s="118">
        <f>'Pauta1-1T'!AT16</f>
        <v>0</v>
      </c>
      <c r="F18" s="119">
        <f>'Pauta1-1T'!AU16</f>
        <v>0</v>
      </c>
      <c r="G18" s="138">
        <f>'Pauta1-1T'!AV16</f>
        <v>0</v>
      </c>
      <c r="H18" s="137">
        <f t="shared" si="0"/>
        <v>0</v>
      </c>
      <c r="I18" s="119" t="s">
        <v>31</v>
      </c>
      <c r="J18" s="114"/>
      <c r="K18" s="125">
        <f>'Pauta1-1T'!AQ16</f>
        <v>0</v>
      </c>
      <c r="L18" s="108" t="str">
        <f>IF('[1]3º - Freq.'!$BI19="","",'[1]3º - Freq.'!$BI19)</f>
        <v/>
      </c>
      <c r="M18" s="28"/>
      <c r="N18" s="96"/>
    </row>
    <row r="19" spans="1:14" ht="15.6" thickBot="1" x14ac:dyDescent="0.3">
      <c r="A19" s="109">
        <v>11</v>
      </c>
      <c r="B19" s="110" t="str">
        <f>'Pauta1-1T'!B17</f>
        <v>EDER VIANA DA SILVA</v>
      </c>
      <c r="C19" s="118">
        <f>'Pauta1-1T'!AR17</f>
        <v>0</v>
      </c>
      <c r="D19" s="118">
        <f>'Pauta1-1T'!AS17</f>
        <v>0</v>
      </c>
      <c r="E19" s="118">
        <f>'Pauta1-1T'!AT17</f>
        <v>0</v>
      </c>
      <c r="F19" s="119">
        <f>'Pauta1-1T'!AU17</f>
        <v>0</v>
      </c>
      <c r="G19" s="138">
        <f>'Pauta1-1T'!AV17</f>
        <v>0</v>
      </c>
      <c r="H19" s="137">
        <f t="shared" si="0"/>
        <v>0</v>
      </c>
      <c r="I19" s="119" t="s">
        <v>31</v>
      </c>
      <c r="J19" s="114"/>
      <c r="K19" s="125">
        <f>'Pauta1-1T'!AQ17</f>
        <v>0</v>
      </c>
      <c r="L19" s="108"/>
      <c r="M19" s="28"/>
      <c r="N19" s="96"/>
    </row>
    <row r="20" spans="1:14" ht="15.6" thickBot="1" x14ac:dyDescent="0.3">
      <c r="A20" s="112">
        <v>12</v>
      </c>
      <c r="B20" s="110" t="str">
        <f>'Pauta1-1T'!B18</f>
        <v>EDMILSON DOS SANTOS BERNADINO</v>
      </c>
      <c r="C20" s="118">
        <f>'Pauta1-1T'!AR18</f>
        <v>0</v>
      </c>
      <c r="D20" s="118">
        <f>'Pauta1-1T'!AS18</f>
        <v>0</v>
      </c>
      <c r="E20" s="118">
        <f>'Pauta1-1T'!AT18</f>
        <v>0</v>
      </c>
      <c r="F20" s="119">
        <f>'Pauta1-1T'!AU18</f>
        <v>0</v>
      </c>
      <c r="G20" s="138">
        <f>'Pauta1-1T'!AV18</f>
        <v>0</v>
      </c>
      <c r="H20" s="137">
        <f t="shared" si="0"/>
        <v>0</v>
      </c>
      <c r="I20" s="119" t="s">
        <v>31</v>
      </c>
      <c r="J20" s="114"/>
      <c r="K20" s="125">
        <f>'Pauta1-1T'!AQ18</f>
        <v>0</v>
      </c>
      <c r="L20" s="108"/>
      <c r="M20" s="28"/>
      <c r="N20" s="96"/>
    </row>
    <row r="21" spans="1:14" ht="15.6" thickBot="1" x14ac:dyDescent="0.3">
      <c r="A21" s="112">
        <v>13</v>
      </c>
      <c r="B21" s="110" t="str">
        <f>'Pauta1-1T'!B19</f>
        <v>EDSON JOSE DOS SANTOS</v>
      </c>
      <c r="C21" s="118">
        <f>'Pauta1-1T'!AR19</f>
        <v>0</v>
      </c>
      <c r="D21" s="118">
        <f>'Pauta1-1T'!AS19</f>
        <v>0</v>
      </c>
      <c r="E21" s="118">
        <f>'Pauta1-1T'!AT19</f>
        <v>0</v>
      </c>
      <c r="F21" s="119">
        <f>'Pauta1-1T'!AU19</f>
        <v>0</v>
      </c>
      <c r="G21" s="138">
        <f>'Pauta1-1T'!AV19</f>
        <v>0</v>
      </c>
      <c r="H21" s="137">
        <f t="shared" si="0"/>
        <v>0</v>
      </c>
      <c r="I21" s="119" t="s">
        <v>31</v>
      </c>
      <c r="J21" s="114"/>
      <c r="K21" s="125">
        <f>'Pauta1-1T'!AQ19</f>
        <v>0</v>
      </c>
      <c r="L21" s="108"/>
      <c r="M21" s="28"/>
      <c r="N21" s="96"/>
    </row>
    <row r="22" spans="1:14" ht="15.6" thickBot="1" x14ac:dyDescent="0.3">
      <c r="A22" s="112">
        <v>14</v>
      </c>
      <c r="B22" s="110" t="str">
        <f>'Pauta1-1T'!B20</f>
        <v>FABIANO SANTOS DA SILVA</v>
      </c>
      <c r="C22" s="118">
        <f>'Pauta1-1T'!AR20</f>
        <v>0</v>
      </c>
      <c r="D22" s="118">
        <f>'Pauta1-1T'!AS20</f>
        <v>0</v>
      </c>
      <c r="E22" s="118">
        <f>'Pauta1-1T'!AT20</f>
        <v>0</v>
      </c>
      <c r="F22" s="119">
        <f>'Pauta1-1T'!AU20</f>
        <v>0</v>
      </c>
      <c r="G22" s="138">
        <f>'Pauta1-1T'!AV20</f>
        <v>0</v>
      </c>
      <c r="H22" s="137">
        <f t="shared" si="0"/>
        <v>0</v>
      </c>
      <c r="I22" s="119" t="s">
        <v>31</v>
      </c>
      <c r="J22" s="114"/>
      <c r="K22" s="125">
        <f>'Pauta1-1T'!AQ20</f>
        <v>0</v>
      </c>
      <c r="L22" s="108"/>
      <c r="M22" s="28"/>
      <c r="N22" s="96"/>
    </row>
    <row r="23" spans="1:14" ht="15.6" thickBot="1" x14ac:dyDescent="0.3">
      <c r="A23" s="112">
        <v>15</v>
      </c>
      <c r="B23" s="110" t="str">
        <f>'Pauta1-1T'!B21</f>
        <v>FABRICIO SEGATTO MORAIS</v>
      </c>
      <c r="C23" s="118">
        <f>'Pauta1-1T'!AR21</f>
        <v>0</v>
      </c>
      <c r="D23" s="118">
        <f>'Pauta1-1T'!AS21</f>
        <v>0</v>
      </c>
      <c r="E23" s="118">
        <f>'Pauta1-1T'!AT21</f>
        <v>0</v>
      </c>
      <c r="F23" s="119">
        <f>'Pauta1-1T'!AU21</f>
        <v>0</v>
      </c>
      <c r="G23" s="138">
        <f>'Pauta1-1T'!AV21</f>
        <v>0</v>
      </c>
      <c r="H23" s="137">
        <f t="shared" si="0"/>
        <v>0</v>
      </c>
      <c r="I23" s="119" t="s">
        <v>31</v>
      </c>
      <c r="J23" s="114"/>
      <c r="K23" s="125">
        <f>'Pauta1-1T'!AQ21</f>
        <v>0</v>
      </c>
      <c r="L23" s="108"/>
      <c r="M23" s="28"/>
      <c r="N23" s="96"/>
    </row>
    <row r="24" spans="1:14" ht="15.6" thickBot="1" x14ac:dyDescent="0.3">
      <c r="A24" s="112">
        <v>16</v>
      </c>
      <c r="B24" s="110" t="str">
        <f>'Pauta1-1T'!B22</f>
        <v>FERNANDO CESAR TONN</v>
      </c>
      <c r="C24" s="118">
        <f>'Pauta1-1T'!AR22</f>
        <v>0</v>
      </c>
      <c r="D24" s="118">
        <f>'Pauta1-1T'!AS22</f>
        <v>0</v>
      </c>
      <c r="E24" s="118">
        <f>'Pauta1-1T'!AT22</f>
        <v>0</v>
      </c>
      <c r="F24" s="119">
        <f>'Pauta1-1T'!AU22</f>
        <v>0</v>
      </c>
      <c r="G24" s="138">
        <f>'Pauta1-1T'!AV22</f>
        <v>0</v>
      </c>
      <c r="H24" s="137">
        <f t="shared" si="0"/>
        <v>0</v>
      </c>
      <c r="I24" s="119" t="s">
        <v>31</v>
      </c>
      <c r="J24" s="114"/>
      <c r="K24" s="125">
        <f>'Pauta1-1T'!AQ22</f>
        <v>0</v>
      </c>
      <c r="L24" s="108"/>
      <c r="M24" s="28"/>
      <c r="N24" s="96"/>
    </row>
    <row r="25" spans="1:14" ht="15.6" thickBot="1" x14ac:dyDescent="0.3">
      <c r="A25" s="112">
        <v>17</v>
      </c>
      <c r="B25" s="110" t="str">
        <f>'Pauta1-1T'!B23</f>
        <v>FERNANDO JOSE DA SILVA FREIRE</v>
      </c>
      <c r="C25" s="118">
        <f>'Pauta1-1T'!AR23</f>
        <v>0</v>
      </c>
      <c r="D25" s="118">
        <f>'Pauta1-1T'!AS23</f>
        <v>0</v>
      </c>
      <c r="E25" s="118">
        <f>'Pauta1-1T'!AT23</f>
        <v>0</v>
      </c>
      <c r="F25" s="119">
        <f>'Pauta1-1T'!AU23</f>
        <v>0</v>
      </c>
      <c r="G25" s="138">
        <f>'Pauta1-1T'!AV23</f>
        <v>0</v>
      </c>
      <c r="H25" s="137">
        <f t="shared" si="0"/>
        <v>0</v>
      </c>
      <c r="I25" s="119" t="s">
        <v>31</v>
      </c>
      <c r="J25" s="114"/>
      <c r="K25" s="125">
        <f>'Pauta1-1T'!AQ23</f>
        <v>0</v>
      </c>
      <c r="L25" s="108"/>
      <c r="M25" s="28"/>
      <c r="N25" s="96"/>
    </row>
    <row r="26" spans="1:14" ht="15.6" thickBot="1" x14ac:dyDescent="0.3">
      <c r="A26" s="112">
        <v>18</v>
      </c>
      <c r="B26" s="110" t="str">
        <f>'Pauta1-1T'!B24</f>
        <v>FRANCIANE RAMOS DA SILVA</v>
      </c>
      <c r="C26" s="118">
        <f>'Pauta1-1T'!AR24</f>
        <v>0</v>
      </c>
      <c r="D26" s="118">
        <f>'Pauta1-1T'!AS24</f>
        <v>0</v>
      </c>
      <c r="E26" s="118">
        <f>'Pauta1-1T'!AT24</f>
        <v>0</v>
      </c>
      <c r="F26" s="119">
        <f>'Pauta1-1T'!AU24</f>
        <v>0</v>
      </c>
      <c r="G26" s="138">
        <f>'Pauta1-1T'!AV24</f>
        <v>0</v>
      </c>
      <c r="H26" s="137">
        <f t="shared" si="0"/>
        <v>0</v>
      </c>
      <c r="I26" s="119" t="s">
        <v>31</v>
      </c>
      <c r="J26" s="114"/>
      <c r="K26" s="125">
        <f>'Pauta1-1T'!AQ24</f>
        <v>0</v>
      </c>
      <c r="L26" s="108"/>
      <c r="M26" s="28"/>
      <c r="N26" s="96"/>
    </row>
    <row r="27" spans="1:14" ht="15.6" thickBot="1" x14ac:dyDescent="0.3">
      <c r="A27" s="112">
        <v>19</v>
      </c>
      <c r="B27" s="110" t="str">
        <f>'Pauta1-1T'!B25</f>
        <v>GUTEMBERG SANTOS PINTO</v>
      </c>
      <c r="C27" s="118">
        <f>'Pauta1-1T'!AR25</f>
        <v>0</v>
      </c>
      <c r="D27" s="118">
        <f>'Pauta1-1T'!AS25</f>
        <v>0</v>
      </c>
      <c r="E27" s="118">
        <f>'Pauta1-1T'!AT25</f>
        <v>0</v>
      </c>
      <c r="F27" s="119">
        <f>'Pauta1-1T'!AU25</f>
        <v>0</v>
      </c>
      <c r="G27" s="138">
        <f>'Pauta1-1T'!AV25</f>
        <v>0</v>
      </c>
      <c r="H27" s="137">
        <f t="shared" si="0"/>
        <v>0</v>
      </c>
      <c r="I27" s="119" t="s">
        <v>31</v>
      </c>
      <c r="J27" s="114"/>
      <c r="K27" s="125">
        <f>'Pauta1-1T'!AQ25</f>
        <v>0</v>
      </c>
      <c r="L27" s="108"/>
      <c r="M27" s="28"/>
      <c r="N27" s="96"/>
    </row>
    <row r="28" spans="1:14" ht="15.6" thickBot="1" x14ac:dyDescent="0.3">
      <c r="A28" s="112">
        <v>20</v>
      </c>
      <c r="B28" s="110" t="str">
        <f>'Pauta1-1T'!B26</f>
        <v>IVO SILVA DA ALMEIDA</v>
      </c>
      <c r="C28" s="118">
        <f>'Pauta1-1T'!AR26</f>
        <v>0</v>
      </c>
      <c r="D28" s="118">
        <f>'Pauta1-1T'!AS26</f>
        <v>0</v>
      </c>
      <c r="E28" s="118">
        <f>'Pauta1-1T'!AT26</f>
        <v>0</v>
      </c>
      <c r="F28" s="119">
        <f>'Pauta1-1T'!AU26</f>
        <v>0</v>
      </c>
      <c r="G28" s="138">
        <f>'Pauta1-1T'!AV26</f>
        <v>0</v>
      </c>
      <c r="H28" s="137">
        <f t="shared" si="0"/>
        <v>0</v>
      </c>
      <c r="I28" s="119" t="s">
        <v>31</v>
      </c>
      <c r="J28" s="114"/>
      <c r="K28" s="125">
        <f>'Pauta1-1T'!AQ26</f>
        <v>0</v>
      </c>
      <c r="L28" s="108"/>
      <c r="M28" s="28"/>
      <c r="N28" s="96"/>
    </row>
    <row r="29" spans="1:14" ht="15.6" thickBot="1" x14ac:dyDescent="0.3">
      <c r="A29" s="109">
        <v>21</v>
      </c>
      <c r="B29" s="110" t="str">
        <f>'Pauta1-1T'!B27</f>
        <v>JHEANCARLOS JESUS DA SILVA</v>
      </c>
      <c r="C29" s="118">
        <f>'Pauta1-1T'!AR27</f>
        <v>0</v>
      </c>
      <c r="D29" s="118">
        <f>'Pauta1-1T'!AS27</f>
        <v>0</v>
      </c>
      <c r="E29" s="118">
        <f>'Pauta1-1T'!AT27</f>
        <v>0</v>
      </c>
      <c r="F29" s="119">
        <f>'Pauta1-1T'!AU27</f>
        <v>0</v>
      </c>
      <c r="G29" s="138">
        <f>'Pauta1-1T'!AV27</f>
        <v>0</v>
      </c>
      <c r="H29" s="137">
        <f t="shared" si="0"/>
        <v>0</v>
      </c>
      <c r="I29" s="119" t="s">
        <v>31</v>
      </c>
      <c r="J29" s="114"/>
      <c r="K29" s="125">
        <f>'Pauta1-1T'!AQ27</f>
        <v>0</v>
      </c>
      <c r="L29" s="108"/>
      <c r="M29" s="28"/>
      <c r="N29" s="96"/>
    </row>
    <row r="30" spans="1:14" ht="15.6" thickBot="1" x14ac:dyDescent="0.3">
      <c r="A30" s="112">
        <v>22</v>
      </c>
      <c r="B30" s="110" t="str">
        <f>'Pauta1-1T'!B28</f>
        <v>JHONY CLAYTON DA SILVA COSTA</v>
      </c>
      <c r="C30" s="118">
        <f>'Pauta1-1T'!AR28</f>
        <v>0</v>
      </c>
      <c r="D30" s="118">
        <f>'Pauta1-1T'!AS28</f>
        <v>0</v>
      </c>
      <c r="E30" s="118">
        <f>'Pauta1-1T'!AT28</f>
        <v>0</v>
      </c>
      <c r="F30" s="119">
        <f>'Pauta1-1T'!AU28</f>
        <v>0</v>
      </c>
      <c r="G30" s="138">
        <f>'Pauta1-1T'!AV28</f>
        <v>0</v>
      </c>
      <c r="H30" s="137">
        <f t="shared" si="0"/>
        <v>0</v>
      </c>
      <c r="I30" s="119" t="s">
        <v>31</v>
      </c>
      <c r="J30" s="114"/>
      <c r="K30" s="125">
        <f>'Pauta1-1T'!AQ28</f>
        <v>0</v>
      </c>
      <c r="L30" s="108"/>
      <c r="M30" s="28"/>
      <c r="N30" s="96"/>
    </row>
    <row r="31" spans="1:14" ht="15.6" thickBot="1" x14ac:dyDescent="0.3">
      <c r="A31" s="112">
        <v>23</v>
      </c>
      <c r="B31" s="110" t="str">
        <f>'Pauta1-1T'!B29</f>
        <v>JULIANO GABRIEL DA SILVA ANTUNES</v>
      </c>
      <c r="C31" s="118">
        <f>'Pauta1-1T'!AR29</f>
        <v>0</v>
      </c>
      <c r="D31" s="118">
        <f>'Pauta1-1T'!AS29</f>
        <v>0</v>
      </c>
      <c r="E31" s="118">
        <f>'Pauta1-1T'!AT29</f>
        <v>0</v>
      </c>
      <c r="F31" s="119">
        <f>'Pauta1-1T'!AU29</f>
        <v>0</v>
      </c>
      <c r="G31" s="138">
        <f>'Pauta1-1T'!AV29</f>
        <v>0</v>
      </c>
      <c r="H31" s="137">
        <f t="shared" si="0"/>
        <v>0</v>
      </c>
      <c r="I31" s="119" t="s">
        <v>31</v>
      </c>
      <c r="J31" s="114"/>
      <c r="K31" s="125">
        <f>'Pauta1-1T'!AQ29</f>
        <v>0</v>
      </c>
      <c r="L31" s="108"/>
      <c r="M31" s="28"/>
      <c r="N31" s="96"/>
    </row>
    <row r="32" spans="1:14" ht="15.6" thickBot="1" x14ac:dyDescent="0.3">
      <c r="A32" s="112">
        <v>24</v>
      </c>
      <c r="B32" s="110" t="str">
        <f>'Pauta1-1T'!B30</f>
        <v>JURAN REGO RIBEIRO</v>
      </c>
      <c r="C32" s="118">
        <f>'Pauta1-1T'!AR30</f>
        <v>0</v>
      </c>
      <c r="D32" s="118">
        <f>'Pauta1-1T'!AS30</f>
        <v>0</v>
      </c>
      <c r="E32" s="118">
        <f>'Pauta1-1T'!AT30</f>
        <v>0</v>
      </c>
      <c r="F32" s="119">
        <f>'Pauta1-1T'!AU30</f>
        <v>0</v>
      </c>
      <c r="G32" s="138">
        <f>'Pauta1-1T'!AV30</f>
        <v>0</v>
      </c>
      <c r="H32" s="137">
        <f t="shared" si="0"/>
        <v>0</v>
      </c>
      <c r="I32" s="119" t="s">
        <v>31</v>
      </c>
      <c r="J32" s="114"/>
      <c r="K32" s="125">
        <f>'Pauta1-1T'!AQ30</f>
        <v>0</v>
      </c>
      <c r="L32" s="108"/>
      <c r="M32" s="28"/>
      <c r="N32" s="96"/>
    </row>
    <row r="33" spans="1:14" ht="15.6" thickBot="1" x14ac:dyDescent="0.3">
      <c r="A33" s="112">
        <v>25</v>
      </c>
      <c r="B33" s="110" t="str">
        <f>'Pauta1-1T'!B31</f>
        <v>LEOMAR DA SILVA DANIEL</v>
      </c>
      <c r="C33" s="118">
        <f>'Pauta1-1T'!AR31</f>
        <v>0</v>
      </c>
      <c r="D33" s="118">
        <f>'Pauta1-1T'!AS31</f>
        <v>0</v>
      </c>
      <c r="E33" s="118">
        <f>'Pauta1-1T'!AT31</f>
        <v>0</v>
      </c>
      <c r="F33" s="119">
        <f>'Pauta1-1T'!AU31</f>
        <v>0</v>
      </c>
      <c r="G33" s="138">
        <f>'Pauta1-1T'!AV31</f>
        <v>0</v>
      </c>
      <c r="H33" s="137">
        <f t="shared" si="0"/>
        <v>0</v>
      </c>
      <c r="I33" s="119" t="s">
        <v>31</v>
      </c>
      <c r="J33" s="114"/>
      <c r="K33" s="125">
        <f>'Pauta1-1T'!AQ31</f>
        <v>0</v>
      </c>
      <c r="L33" s="108"/>
      <c r="M33" s="28"/>
      <c r="N33" s="96"/>
    </row>
    <row r="34" spans="1:14" ht="15.6" thickBot="1" x14ac:dyDescent="0.3">
      <c r="A34" s="112">
        <v>26</v>
      </c>
      <c r="B34" s="110" t="str">
        <f>'Pauta1-1T'!B32</f>
        <v>LEONARDO SILVA</v>
      </c>
      <c r="C34" s="118">
        <f>'Pauta1-1T'!AR32</f>
        <v>0</v>
      </c>
      <c r="D34" s="118">
        <f>'Pauta1-1T'!AS32</f>
        <v>0</v>
      </c>
      <c r="E34" s="118">
        <f>'Pauta1-1T'!AT32</f>
        <v>0</v>
      </c>
      <c r="F34" s="119">
        <f>'Pauta1-1T'!AU32</f>
        <v>0</v>
      </c>
      <c r="G34" s="138">
        <f>'Pauta1-1T'!AV32</f>
        <v>0</v>
      </c>
      <c r="H34" s="137">
        <f t="shared" si="0"/>
        <v>0</v>
      </c>
      <c r="I34" s="119" t="s">
        <v>31</v>
      </c>
      <c r="J34" s="114"/>
      <c r="K34" s="125">
        <f>'Pauta1-1T'!AQ32</f>
        <v>0</v>
      </c>
      <c r="L34" s="108"/>
      <c r="M34" s="28"/>
      <c r="N34" s="96"/>
    </row>
    <row r="35" spans="1:14" ht="15.6" thickBot="1" x14ac:dyDescent="0.3">
      <c r="A35" s="112">
        <v>27</v>
      </c>
      <c r="B35" s="110" t="str">
        <f>'Pauta1-1T'!B33</f>
        <v>LUCAS BARBOSA SILVA</v>
      </c>
      <c r="C35" s="118">
        <f>'Pauta1-1T'!AR33</f>
        <v>0</v>
      </c>
      <c r="D35" s="118">
        <f>'Pauta1-1T'!AS33</f>
        <v>0</v>
      </c>
      <c r="E35" s="118">
        <f>'Pauta1-1T'!AT33</f>
        <v>0</v>
      </c>
      <c r="F35" s="119">
        <f>'Pauta1-1T'!AU33</f>
        <v>0</v>
      </c>
      <c r="G35" s="138">
        <f>'Pauta1-1T'!AV33</f>
        <v>0</v>
      </c>
      <c r="H35" s="137">
        <f t="shared" si="0"/>
        <v>0</v>
      </c>
      <c r="I35" s="119" t="s">
        <v>31</v>
      </c>
      <c r="J35" s="114"/>
      <c r="K35" s="125">
        <f>'Pauta1-1T'!AQ33</f>
        <v>0</v>
      </c>
      <c r="L35" s="108"/>
      <c r="M35" s="28"/>
      <c r="N35" s="96"/>
    </row>
    <row r="36" spans="1:14" ht="15.6" thickBot="1" x14ac:dyDescent="0.3">
      <c r="A36" s="112">
        <v>28</v>
      </c>
      <c r="B36" s="110" t="str">
        <f>'Pauta1-1T'!B34</f>
        <v>MARCIO TEODORO DE OLIVEIRA</v>
      </c>
      <c r="C36" s="118">
        <f>'Pauta1-1T'!AR34</f>
        <v>0</v>
      </c>
      <c r="D36" s="118">
        <f>'Pauta1-1T'!AS34</f>
        <v>0</v>
      </c>
      <c r="E36" s="118">
        <f>'Pauta1-1T'!AT34</f>
        <v>0</v>
      </c>
      <c r="F36" s="119">
        <f>'Pauta1-1T'!AU34</f>
        <v>0</v>
      </c>
      <c r="G36" s="138">
        <f>'Pauta1-1T'!AV34</f>
        <v>0</v>
      </c>
      <c r="H36" s="137">
        <f t="shared" si="0"/>
        <v>0</v>
      </c>
      <c r="I36" s="120"/>
      <c r="J36" s="121"/>
      <c r="K36" s="125">
        <f>'Pauta1-1T'!AQ34</f>
        <v>0</v>
      </c>
      <c r="L36" s="108"/>
      <c r="M36" s="28"/>
      <c r="N36" s="96"/>
    </row>
    <row r="37" spans="1:14" ht="15.6" thickBot="1" x14ac:dyDescent="0.3">
      <c r="A37" s="112">
        <v>29</v>
      </c>
      <c r="B37" s="110" t="str">
        <f>'Pauta1-1T'!B35</f>
        <v>MARCOS RAFAEL LOPES</v>
      </c>
      <c r="C37" s="118">
        <f>'Pauta1-1T'!AR35</f>
        <v>0</v>
      </c>
      <c r="D37" s="118">
        <f>'Pauta1-1T'!AS35</f>
        <v>0</v>
      </c>
      <c r="E37" s="118">
        <f>'Pauta1-1T'!AT35</f>
        <v>0</v>
      </c>
      <c r="F37" s="119">
        <f>'Pauta1-1T'!AU35</f>
        <v>0</v>
      </c>
      <c r="G37" s="138">
        <f>'Pauta1-1T'!AV35</f>
        <v>0</v>
      </c>
      <c r="H37" s="137">
        <f t="shared" si="0"/>
        <v>0</v>
      </c>
      <c r="I37" s="120"/>
      <c r="J37" s="121"/>
      <c r="K37" s="125">
        <f>'Pauta1-1T'!AQ35</f>
        <v>0</v>
      </c>
      <c r="L37" s="108"/>
      <c r="M37" s="28"/>
      <c r="N37" s="96"/>
    </row>
    <row r="38" spans="1:14" ht="15.6" thickBot="1" x14ac:dyDescent="0.3">
      <c r="A38" s="112">
        <v>30</v>
      </c>
      <c r="B38" s="110" t="str">
        <f>'Pauta1-1T'!B36</f>
        <v>MAURICIO FERREIRA FRANCO</v>
      </c>
      <c r="C38" s="118">
        <f>'Pauta1-1T'!AR36</f>
        <v>0</v>
      </c>
      <c r="D38" s="118">
        <f>'Pauta1-1T'!AS36</f>
        <v>0</v>
      </c>
      <c r="E38" s="118">
        <f>'Pauta1-1T'!AT36</f>
        <v>0</v>
      </c>
      <c r="F38" s="119">
        <f>'Pauta1-1T'!AU36</f>
        <v>0</v>
      </c>
      <c r="G38" s="138">
        <f>'Pauta1-1T'!AV36</f>
        <v>0</v>
      </c>
      <c r="H38" s="137">
        <f t="shared" si="0"/>
        <v>0</v>
      </c>
      <c r="I38" s="120"/>
      <c r="J38" s="121"/>
      <c r="K38" s="125">
        <f>'Pauta1-1T'!AQ36</f>
        <v>0</v>
      </c>
      <c r="L38" s="108"/>
      <c r="M38" s="28"/>
      <c r="N38" s="96"/>
    </row>
    <row r="39" spans="1:14" ht="15.6" thickBot="1" x14ac:dyDescent="0.3">
      <c r="A39" s="109">
        <v>31</v>
      </c>
      <c r="B39" s="110" t="str">
        <f>'Pauta1-1T'!B37</f>
        <v>RAFAEL CANCIAN GONÇALVES</v>
      </c>
      <c r="C39" s="118">
        <f>'Pauta1-1T'!AR37</f>
        <v>0</v>
      </c>
      <c r="D39" s="118">
        <f>'Pauta1-1T'!AS37</f>
        <v>0</v>
      </c>
      <c r="E39" s="118">
        <f>'Pauta1-1T'!AT37</f>
        <v>0</v>
      </c>
      <c r="F39" s="119">
        <f>'Pauta1-1T'!AU37</f>
        <v>0</v>
      </c>
      <c r="G39" s="138">
        <f>'Pauta1-1T'!AV37</f>
        <v>0</v>
      </c>
      <c r="H39" s="137">
        <f t="shared" si="0"/>
        <v>0</v>
      </c>
      <c r="I39" s="120"/>
      <c r="J39" s="121"/>
      <c r="K39" s="125">
        <f>'Pauta1-1T'!AQ37</f>
        <v>0</v>
      </c>
      <c r="L39" s="108" t="str">
        <f>IF('[1]3º - Freq.'!$BI20="","",'[1]3º - Freq.'!$BI20)</f>
        <v/>
      </c>
      <c r="M39" s="28"/>
      <c r="N39" s="96"/>
    </row>
    <row r="40" spans="1:14" ht="15.6" thickBot="1" x14ac:dyDescent="0.3">
      <c r="A40" s="112">
        <v>32</v>
      </c>
      <c r="B40" s="110" t="str">
        <f>'Pauta1-1T'!B38</f>
        <v>RENAN SANTOS DUTRA</v>
      </c>
      <c r="C40" s="118">
        <f>'Pauta1-1T'!AR38</f>
        <v>0</v>
      </c>
      <c r="D40" s="118">
        <f>'Pauta1-1T'!AS38</f>
        <v>0</v>
      </c>
      <c r="E40" s="118">
        <f>'Pauta1-1T'!AT38</f>
        <v>0</v>
      </c>
      <c r="F40" s="119">
        <f>'Pauta1-1T'!AU38</f>
        <v>0</v>
      </c>
      <c r="G40" s="138">
        <f>'Pauta1-1T'!AV38</f>
        <v>0</v>
      </c>
      <c r="H40" s="137">
        <f t="shared" si="0"/>
        <v>0</v>
      </c>
      <c r="I40" s="120"/>
      <c r="J40" s="121"/>
      <c r="K40" s="125">
        <f>'Pauta1-1T'!AQ38</f>
        <v>0</v>
      </c>
      <c r="L40" s="108" t="str">
        <f>IF('[1]3º - Freq.'!$BI21="","",'[1]3º - Freq.'!$BI21)</f>
        <v/>
      </c>
      <c r="M40" s="28"/>
      <c r="N40" s="96"/>
    </row>
    <row r="41" spans="1:14" ht="15.6" thickBot="1" x14ac:dyDescent="0.3">
      <c r="A41" s="112">
        <v>33</v>
      </c>
      <c r="B41" s="110" t="str">
        <f>'Pauta1-1T'!B39</f>
        <v>ROGERES JOSE PRATES DA SILVA</v>
      </c>
      <c r="C41" s="118">
        <f>'Pauta1-1T'!AR39</f>
        <v>0</v>
      </c>
      <c r="D41" s="118">
        <f>'Pauta1-1T'!AS39</f>
        <v>0</v>
      </c>
      <c r="E41" s="118">
        <f>'Pauta1-1T'!AT39</f>
        <v>0</v>
      </c>
      <c r="F41" s="119">
        <f>'Pauta1-1T'!AU39</f>
        <v>0</v>
      </c>
      <c r="G41" s="138">
        <f>'Pauta1-1T'!AV39</f>
        <v>0</v>
      </c>
      <c r="H41" s="137">
        <f t="shared" si="0"/>
        <v>0</v>
      </c>
      <c r="I41" s="121"/>
      <c r="J41" s="121"/>
      <c r="K41" s="125">
        <f>'Pauta1-1T'!AQ39</f>
        <v>0</v>
      </c>
      <c r="L41" s="108" t="str">
        <f>IF('[1]3º - Freq.'!$BI22="","",'[1]3º - Freq.'!$BI22)</f>
        <v/>
      </c>
      <c r="M41" s="28"/>
      <c r="N41" s="96"/>
    </row>
    <row r="42" spans="1:14" ht="15.6" thickBot="1" x14ac:dyDescent="0.3">
      <c r="A42" s="112">
        <v>34</v>
      </c>
      <c r="B42" s="110" t="str">
        <f>'Pauta1-1T'!B40</f>
        <v>ROMENIQUE VAGNER CELESTINO</v>
      </c>
      <c r="C42" s="118">
        <f>'Pauta1-1T'!AR40</f>
        <v>0</v>
      </c>
      <c r="D42" s="118">
        <f>'Pauta1-1T'!AS40</f>
        <v>0</v>
      </c>
      <c r="E42" s="118">
        <f>'Pauta1-1T'!AT40</f>
        <v>0</v>
      </c>
      <c r="F42" s="119">
        <f>'Pauta1-1T'!AU40</f>
        <v>0</v>
      </c>
      <c r="G42" s="138">
        <f>'Pauta1-1T'!AV40</f>
        <v>0</v>
      </c>
      <c r="H42" s="137">
        <f t="shared" si="0"/>
        <v>0</v>
      </c>
      <c r="I42" s="120"/>
      <c r="J42" s="121"/>
      <c r="K42" s="125">
        <f>'Pauta1-1T'!AQ40</f>
        <v>0</v>
      </c>
      <c r="L42" s="108" t="str">
        <f>IF('[1]3º - Freq.'!$BI23="","",'[1]3º - Freq.'!$BI23)</f>
        <v/>
      </c>
      <c r="M42" s="28"/>
      <c r="N42" s="96"/>
    </row>
    <row r="43" spans="1:14" ht="15.6" thickBot="1" x14ac:dyDescent="0.3">
      <c r="A43" s="112">
        <v>35</v>
      </c>
      <c r="B43" s="110" t="str">
        <f>'Pauta1-1T'!B41</f>
        <v>SAVIO HUVER DA SILVA</v>
      </c>
      <c r="C43" s="118">
        <f>'Pauta1-1T'!AR41</f>
        <v>0</v>
      </c>
      <c r="D43" s="118">
        <f>'Pauta1-1T'!AS41</f>
        <v>0</v>
      </c>
      <c r="E43" s="118">
        <f>'Pauta1-1T'!AT41</f>
        <v>0</v>
      </c>
      <c r="F43" s="119">
        <f>'Pauta1-1T'!AU41</f>
        <v>0</v>
      </c>
      <c r="G43" s="138">
        <f>'Pauta1-1T'!AV41</f>
        <v>0</v>
      </c>
      <c r="H43" s="137">
        <f t="shared" si="0"/>
        <v>0</v>
      </c>
      <c r="I43" s="120"/>
      <c r="J43" s="121"/>
      <c r="K43" s="125">
        <f>'Pauta1-1T'!AQ41</f>
        <v>0</v>
      </c>
      <c r="L43" s="108" t="str">
        <f>IF('[1]3º - Freq.'!$BI24="","",'[1]3º - Freq.'!$BI24)</f>
        <v/>
      </c>
      <c r="M43" s="28"/>
      <c r="N43" s="96"/>
    </row>
    <row r="44" spans="1:14" ht="15.6" thickBot="1" x14ac:dyDescent="0.3">
      <c r="A44" s="112">
        <v>36</v>
      </c>
      <c r="B44" s="110" t="str">
        <f>'Pauta1-1T'!B42</f>
        <v>SERGIO AUGUSTO CRISTIANO FERNANDES</v>
      </c>
      <c r="C44" s="118">
        <f>'Pauta1-1T'!AR42</f>
        <v>0</v>
      </c>
      <c r="D44" s="118">
        <f>'Pauta1-1T'!AS42</f>
        <v>0</v>
      </c>
      <c r="E44" s="118">
        <f>'Pauta1-1T'!AT42</f>
        <v>0</v>
      </c>
      <c r="F44" s="119">
        <f>'Pauta1-1T'!AU42</f>
        <v>0</v>
      </c>
      <c r="G44" s="138">
        <f>'Pauta1-1T'!AV42</f>
        <v>0</v>
      </c>
      <c r="H44" s="137">
        <f t="shared" si="0"/>
        <v>0</v>
      </c>
      <c r="I44" s="120"/>
      <c r="J44" s="121"/>
      <c r="K44" s="125">
        <f>'Pauta1-1T'!AQ42</f>
        <v>0</v>
      </c>
      <c r="L44" s="108" t="str">
        <f>IF('[1]3º - Freq.'!$BI25="","",'[1]3º - Freq.'!$BI25)</f>
        <v/>
      </c>
      <c r="M44" s="28"/>
      <c r="N44" s="96"/>
    </row>
    <row r="45" spans="1:14" ht="15.6" thickBot="1" x14ac:dyDescent="0.3">
      <c r="A45" s="112">
        <v>37</v>
      </c>
      <c r="B45" s="110" t="str">
        <f>'Pauta1-1T'!B43</f>
        <v>WESLEY RUFINO BRUMANA</v>
      </c>
      <c r="C45" s="118">
        <f>'Pauta1-1T'!AR43</f>
        <v>0</v>
      </c>
      <c r="D45" s="118">
        <f>'Pauta1-1T'!AS43</f>
        <v>0</v>
      </c>
      <c r="E45" s="118">
        <f>'Pauta1-1T'!AT43</f>
        <v>0</v>
      </c>
      <c r="F45" s="119">
        <f>'Pauta1-1T'!AU43</f>
        <v>0</v>
      </c>
      <c r="G45" s="138">
        <f>'Pauta1-1T'!AV43</f>
        <v>0</v>
      </c>
      <c r="H45" s="137">
        <f t="shared" si="0"/>
        <v>0</v>
      </c>
      <c r="I45" s="120"/>
      <c r="J45" s="121"/>
      <c r="K45" s="125">
        <f>'Pauta1-1T'!AQ43</f>
        <v>0</v>
      </c>
      <c r="L45" s="108" t="str">
        <f>IF('[1]3º - Freq.'!$BI26="","",'[1]3º - Freq.'!$BI26)</f>
        <v/>
      </c>
      <c r="M45" s="28"/>
      <c r="N45" s="96"/>
    </row>
    <row r="46" spans="1:14" ht="15.6" thickBot="1" x14ac:dyDescent="0.3">
      <c r="A46" s="112">
        <v>38</v>
      </c>
      <c r="B46" s="110" t="str">
        <f>'Pauta1-1T'!B44</f>
        <v>WILHIAM OLIVEIRA DE ALMEIDA</v>
      </c>
      <c r="C46" s="118">
        <f>'Pauta1-1T'!AR44</f>
        <v>0</v>
      </c>
      <c r="D46" s="118">
        <f>'Pauta1-1T'!AS44</f>
        <v>0</v>
      </c>
      <c r="E46" s="118">
        <f>'Pauta1-1T'!AT44</f>
        <v>0</v>
      </c>
      <c r="F46" s="119">
        <f>'Pauta1-1T'!AU44</f>
        <v>0</v>
      </c>
      <c r="G46" s="138">
        <f>'Pauta1-1T'!AV44</f>
        <v>0</v>
      </c>
      <c r="H46" s="137">
        <f t="shared" si="0"/>
        <v>0</v>
      </c>
      <c r="I46" s="120"/>
      <c r="J46" s="121"/>
      <c r="K46" s="125">
        <f>'Pauta1-1T'!AQ44</f>
        <v>0</v>
      </c>
      <c r="L46" s="108" t="str">
        <f>IF('[1]3º - Freq.'!$BI27="","",'[1]3º - Freq.'!$BI27)</f>
        <v/>
      </c>
      <c r="M46" s="28"/>
      <c r="N46" s="96"/>
    </row>
    <row r="47" spans="1:14" ht="15.6" thickBot="1" x14ac:dyDescent="0.3">
      <c r="A47" s="112">
        <v>39</v>
      </c>
      <c r="B47" s="110" t="str">
        <f>'Pauta1-1T'!B45</f>
        <v>WILSON FERREIRA PACHECO</v>
      </c>
      <c r="C47" s="118">
        <f>'Pauta1-1T'!AR45</f>
        <v>0</v>
      </c>
      <c r="D47" s="118">
        <f>'Pauta1-1T'!AS45</f>
        <v>0</v>
      </c>
      <c r="E47" s="118">
        <f>'Pauta1-1T'!AT45</f>
        <v>0</v>
      </c>
      <c r="F47" s="119">
        <f>'Pauta1-1T'!AU45</f>
        <v>0</v>
      </c>
      <c r="G47" s="138">
        <f>'Pauta1-1T'!AV45</f>
        <v>0</v>
      </c>
      <c r="H47" s="137">
        <f t="shared" si="0"/>
        <v>0</v>
      </c>
      <c r="I47" s="120"/>
      <c r="J47" s="121"/>
      <c r="K47" s="125">
        <f>'Pauta1-1T'!AQ45</f>
        <v>0</v>
      </c>
      <c r="L47" s="108" t="str">
        <f>IF('[1]3º - Freq.'!$BI28="","",'[1]3º - Freq.'!$BI28)</f>
        <v/>
      </c>
      <c r="M47" s="28"/>
      <c r="N47" s="96"/>
    </row>
    <row r="48" spans="1:14" ht="15.6" thickBot="1" x14ac:dyDescent="0.3">
      <c r="A48" s="112">
        <v>40</v>
      </c>
      <c r="B48" s="110" t="str">
        <f>'Pauta1-1T'!B46</f>
        <v>ROGERIO TARGA BOZER</v>
      </c>
      <c r="C48" s="118">
        <f>'Pauta1-1T'!AR46</f>
        <v>0</v>
      </c>
      <c r="D48" s="118">
        <f>'Pauta1-1T'!AS46</f>
        <v>0</v>
      </c>
      <c r="E48" s="118">
        <f>'Pauta1-1T'!AT46</f>
        <v>0</v>
      </c>
      <c r="F48" s="119">
        <f>'Pauta1-1T'!AU46</f>
        <v>0</v>
      </c>
      <c r="G48" s="138">
        <f>'Pauta1-1T'!AV46</f>
        <v>0</v>
      </c>
      <c r="H48" s="137">
        <f t="shared" si="0"/>
        <v>0</v>
      </c>
      <c r="I48" s="120"/>
      <c r="J48" s="121"/>
      <c r="K48" s="125">
        <f>'Pauta1-1T'!AQ46</f>
        <v>0</v>
      </c>
      <c r="L48" s="108" t="str">
        <f>IF('[1]3º - Freq.'!$BI29="","",'[1]3º - Freq.'!$BI29)</f>
        <v/>
      </c>
      <c r="M48" s="28"/>
      <c r="N48" s="96"/>
    </row>
    <row r="49" spans="1:14" ht="15.6" thickBot="1" x14ac:dyDescent="0.3">
      <c r="A49" s="109">
        <v>41</v>
      </c>
      <c r="B49" s="110" t="str">
        <f>'Pauta1-1T'!B47</f>
        <v>JAILSON DOS SANTOS MOTTA</v>
      </c>
      <c r="C49" s="118">
        <f>'Pauta1-1T'!AR47</f>
        <v>0</v>
      </c>
      <c r="D49" s="118">
        <f>'Pauta1-1T'!AS47</f>
        <v>0</v>
      </c>
      <c r="E49" s="118">
        <f>'Pauta1-1T'!AT47</f>
        <v>0</v>
      </c>
      <c r="F49" s="119">
        <f>'Pauta1-1T'!AU47</f>
        <v>0</v>
      </c>
      <c r="G49" s="138">
        <f>'Pauta1-1T'!AV47</f>
        <v>0</v>
      </c>
      <c r="H49" s="137">
        <f t="shared" si="0"/>
        <v>0</v>
      </c>
      <c r="I49" s="120"/>
      <c r="J49" s="121"/>
      <c r="K49" s="125">
        <f>'Pauta1-1T'!AQ47</f>
        <v>0</v>
      </c>
      <c r="L49" s="108" t="str">
        <f>IF('[1]3º - Freq.'!$BI30="","",'[1]3º - Freq.'!$BI30)</f>
        <v/>
      </c>
      <c r="M49" s="28"/>
      <c r="N49" s="96"/>
    </row>
    <row r="50" spans="1:14" ht="15.6" thickBot="1" x14ac:dyDescent="0.3">
      <c r="A50" s="112">
        <v>42</v>
      </c>
      <c r="B50" s="110" t="str">
        <f>'Pauta1-1T'!B48</f>
        <v>EVANDRO DE SOUZA BARBOSA</v>
      </c>
      <c r="C50" s="118">
        <f>'Pauta1-1T'!AR48</f>
        <v>0</v>
      </c>
      <c r="D50" s="118">
        <f>'Pauta1-1T'!AS48</f>
        <v>0</v>
      </c>
      <c r="E50" s="118">
        <f>'Pauta1-1T'!AT48</f>
        <v>0</v>
      </c>
      <c r="F50" s="119">
        <f>'Pauta1-1T'!AU48</f>
        <v>0</v>
      </c>
      <c r="G50" s="138">
        <f>'Pauta1-1T'!AV48</f>
        <v>0</v>
      </c>
      <c r="H50" s="137">
        <f t="shared" si="0"/>
        <v>0</v>
      </c>
      <c r="I50" s="120"/>
      <c r="J50" s="121"/>
      <c r="K50" s="125">
        <f>'Pauta1-1T'!AQ48</f>
        <v>0</v>
      </c>
      <c r="L50" s="108" t="str">
        <f>IF('[1]3º - Freq.'!$BI31="","",'[1]3º - Freq.'!$BI31)</f>
        <v/>
      </c>
      <c r="M50" s="28"/>
      <c r="N50" s="96"/>
    </row>
    <row r="51" spans="1:14" ht="15.6" thickBot="1" x14ac:dyDescent="0.3">
      <c r="A51" s="112">
        <v>43</v>
      </c>
      <c r="B51" s="110" t="str">
        <f>'Pauta1-1T'!B49</f>
        <v>BRUNO LIMA MARTINS</v>
      </c>
      <c r="C51" s="118">
        <f>'Pauta1-1T'!AR49</f>
        <v>0</v>
      </c>
      <c r="D51" s="118">
        <f>'Pauta1-1T'!AS49</f>
        <v>0</v>
      </c>
      <c r="E51" s="118">
        <f>'Pauta1-1T'!AT49</f>
        <v>0</v>
      </c>
      <c r="F51" s="119">
        <f>'Pauta1-1T'!AU49</f>
        <v>0</v>
      </c>
      <c r="G51" s="138">
        <f>'Pauta1-1T'!AV49</f>
        <v>0</v>
      </c>
      <c r="H51" s="137">
        <f t="shared" si="0"/>
        <v>0</v>
      </c>
      <c r="I51" s="120"/>
      <c r="J51" s="121"/>
      <c r="K51" s="125">
        <f>'Pauta1-1T'!AQ49</f>
        <v>0</v>
      </c>
      <c r="L51" s="108" t="str">
        <f>IF('[1]3º - Freq.'!$BI32="","",'[1]3º - Freq.'!$BI32)</f>
        <v/>
      </c>
      <c r="M51" s="28"/>
      <c r="N51" s="96"/>
    </row>
    <row r="52" spans="1:14" ht="15.6" thickBot="1" x14ac:dyDescent="0.3">
      <c r="A52" s="112">
        <v>44</v>
      </c>
      <c r="B52" s="110">
        <f>'Pauta1-1T'!B50</f>
        <v>0</v>
      </c>
      <c r="C52" s="118">
        <f>'Pauta1-1T'!AR50</f>
        <v>0</v>
      </c>
      <c r="D52" s="118">
        <f>'Pauta1-1T'!AS50</f>
        <v>0</v>
      </c>
      <c r="E52" s="118">
        <f>'Pauta1-1T'!AT50</f>
        <v>0</v>
      </c>
      <c r="F52" s="119">
        <f>'Pauta1-1T'!AU50</f>
        <v>0</v>
      </c>
      <c r="G52" s="138">
        <f>'Pauta1-1T'!AV50</f>
        <v>0</v>
      </c>
      <c r="H52" s="137">
        <f t="shared" si="0"/>
        <v>0</v>
      </c>
      <c r="I52" s="120"/>
      <c r="J52" s="121"/>
      <c r="K52" s="125">
        <f>'Pauta1-1T'!AQ50</f>
        <v>0</v>
      </c>
      <c r="L52" s="108" t="str">
        <f>IF('[1]3º - Freq.'!$BI33="","",'[1]3º - Freq.'!$BI33)</f>
        <v/>
      </c>
      <c r="M52" s="28"/>
      <c r="N52" s="96"/>
    </row>
    <row r="53" spans="1:14" ht="15.6" thickBot="1" x14ac:dyDescent="0.3">
      <c r="A53" s="115">
        <v>45</v>
      </c>
      <c r="B53" s="110">
        <f>'Pauta1-1T'!B51</f>
        <v>0</v>
      </c>
      <c r="C53" s="118">
        <f>'Pauta1-1T'!AR51</f>
        <v>0</v>
      </c>
      <c r="D53" s="118">
        <f>'Pauta1-1T'!AS51</f>
        <v>0</v>
      </c>
      <c r="E53" s="118">
        <f>'Pauta1-1T'!AT51</f>
        <v>0</v>
      </c>
      <c r="F53" s="119">
        <f>'Pauta1-1T'!AU51</f>
        <v>0</v>
      </c>
      <c r="G53" s="138">
        <f>'Pauta1-1T'!AV51</f>
        <v>0</v>
      </c>
      <c r="H53" s="137">
        <f t="shared" si="0"/>
        <v>0</v>
      </c>
      <c r="I53" s="122"/>
      <c r="J53" s="123"/>
      <c r="K53" s="125">
        <f>'Pauta1-1T'!AQ51</f>
        <v>0</v>
      </c>
      <c r="L53" s="108" t="str">
        <f>IF('[1]3º - Freq.'!$BI34="","",'[1]3º - Freq.'!$BI34)</f>
        <v/>
      </c>
      <c r="M53" s="28"/>
      <c r="N53" s="96"/>
    </row>
    <row r="54" spans="1:14" x14ac:dyDescent="0.25">
      <c r="A54" s="116"/>
      <c r="B54" s="99"/>
      <c r="C54" s="99"/>
      <c r="D54" s="99"/>
      <c r="E54" s="99"/>
      <c r="F54" s="186" t="s">
        <v>48</v>
      </c>
      <c r="G54" s="186"/>
      <c r="H54" s="186"/>
      <c r="I54" s="117"/>
      <c r="J54" s="117"/>
      <c r="K54" s="117"/>
      <c r="L54" s="99"/>
      <c r="M54" s="28"/>
      <c r="N54" s="96"/>
    </row>
    <row r="55" spans="1:14" x14ac:dyDescent="0.25">
      <c r="A55" s="116"/>
      <c r="B55" s="99"/>
      <c r="C55" s="99"/>
      <c r="D55" s="99"/>
      <c r="E55" s="102"/>
      <c r="F55" s="186" t="s">
        <v>49</v>
      </c>
      <c r="G55" s="186"/>
      <c r="H55" s="186"/>
      <c r="I55" s="117"/>
      <c r="J55" s="117"/>
      <c r="K55" s="117"/>
      <c r="L55" s="99"/>
      <c r="M55" s="28"/>
      <c r="N55" s="96"/>
    </row>
  </sheetData>
  <sheetProtection algorithmName="SHA-512" hashValue="gKeQltoR1hM1d0cE2u7oSyZn/0RioQ4EXzDNDYcIKUGNt5A30c+A/hpcdrIsv/6rHTi33wfW9gMb8b38ERgkgw==" saltValue="xZyd547UYWHFz1SfMkNdkQ==" spinCount="100000" sheet="1" objects="1" scenarios="1"/>
  <mergeCells count="21">
    <mergeCell ref="H1:I1"/>
    <mergeCell ref="J1:K1"/>
    <mergeCell ref="H2:I2"/>
    <mergeCell ref="J2:K2"/>
    <mergeCell ref="A5:A8"/>
    <mergeCell ref="B5:B8"/>
    <mergeCell ref="C5:J5"/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2017-05-24T03:51:04Z</dcterms:modified>
</cp:coreProperties>
</file>