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PNT\SUB\ADMns\"/>
    </mc:Choice>
  </mc:AlternateContent>
  <bookViews>
    <workbookView xWindow="0" yWindow="0" windowWidth="23040" windowHeight="9228" tabRatio="884"/>
  </bookViews>
  <sheets>
    <sheet name="Pauta1-1T" sheetId="1" r:id="rId1"/>
    <sheet name="Pauta2-1T " sheetId="16" r:id="rId2"/>
    <sheet name="Conteúdo-1T" sheetId="2" r:id="rId3"/>
    <sheet name="RESULTADO" sheetId="17" r:id="rId4"/>
  </sheets>
  <externalReferences>
    <externalReference r:id="rId5"/>
  </externalReferences>
  <definedNames>
    <definedName name="_xlnm.Print_Area" localSheetId="2">'Conteúdo-1T'!$A$1:$K$67</definedName>
    <definedName name="_xlnm.Print_Area" localSheetId="0">'Pauta1-1T'!$A$1:$AY$56</definedName>
    <definedName name="_xlnm.Print_Area" localSheetId="1">'Pauta2-1T '!$A$1:$AZ$56</definedName>
    <definedName name="Z_C9E4F979_7D8A_47CA_9AC7_9ACB3647534C_.wvu.Cols" localSheetId="0" hidden="1">'Pauta1-1T'!$AZ:$AZ</definedName>
    <definedName name="Z_C9E4F979_7D8A_47CA_9AC7_9ACB3647534C_.wvu.Cols" localSheetId="1" hidden="1">'Pauta2-1T '!$AZ:$AZ</definedName>
    <definedName name="Z_C9E4F979_7D8A_47CA_9AC7_9ACB3647534C_.wvu.PrintArea" localSheetId="0" hidden="1">'Pauta1-1T'!$A$1:$AY$56</definedName>
    <definedName name="Z_C9E4F979_7D8A_47CA_9AC7_9ACB3647534C_.wvu.PrintArea" localSheetId="1" hidden="1">'Pauta2-1T 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C10" i="17" l="1"/>
  <c r="D10" i="17"/>
  <c r="E10" i="17"/>
  <c r="F10" i="17"/>
  <c r="G10" i="17"/>
  <c r="C11" i="17"/>
  <c r="D11" i="17"/>
  <c r="E11" i="17"/>
  <c r="F11" i="17"/>
  <c r="G11" i="17"/>
  <c r="C12" i="17"/>
  <c r="D12" i="17"/>
  <c r="E12" i="17"/>
  <c r="F12" i="17"/>
  <c r="G12" i="17"/>
  <c r="C13" i="17"/>
  <c r="D13" i="17"/>
  <c r="E13" i="17"/>
  <c r="F13" i="17"/>
  <c r="G13" i="17"/>
  <c r="C14" i="17"/>
  <c r="D14" i="17"/>
  <c r="E14" i="17"/>
  <c r="F14" i="17"/>
  <c r="G14" i="17"/>
  <c r="C15" i="17"/>
  <c r="D15" i="17"/>
  <c r="E15" i="17"/>
  <c r="F15" i="17"/>
  <c r="G15" i="17"/>
  <c r="C16" i="17"/>
  <c r="D16" i="17"/>
  <c r="E16" i="17"/>
  <c r="F16" i="17"/>
  <c r="G16" i="17"/>
  <c r="C17" i="17"/>
  <c r="D17" i="17"/>
  <c r="E17" i="17"/>
  <c r="F17" i="17"/>
  <c r="G17" i="17"/>
  <c r="C18" i="17"/>
  <c r="D18" i="17"/>
  <c r="E18" i="17"/>
  <c r="F18" i="17"/>
  <c r="G18" i="17"/>
  <c r="C19" i="17"/>
  <c r="D19" i="17"/>
  <c r="E19" i="17"/>
  <c r="F19" i="17"/>
  <c r="G19" i="17"/>
  <c r="C20" i="17"/>
  <c r="D20" i="17"/>
  <c r="E20" i="17"/>
  <c r="F20" i="17"/>
  <c r="G20" i="17"/>
  <c r="C21" i="17"/>
  <c r="D21" i="17"/>
  <c r="E21" i="17"/>
  <c r="F21" i="17"/>
  <c r="G21" i="17"/>
  <c r="C22" i="17"/>
  <c r="D22" i="17"/>
  <c r="E22" i="17"/>
  <c r="F22" i="17"/>
  <c r="G22" i="17"/>
  <c r="C23" i="17"/>
  <c r="D23" i="17"/>
  <c r="E23" i="17"/>
  <c r="F23" i="17"/>
  <c r="G23" i="17"/>
  <c r="C24" i="17"/>
  <c r="D24" i="17"/>
  <c r="E24" i="17"/>
  <c r="F24" i="17"/>
  <c r="G24" i="17"/>
  <c r="C25" i="17"/>
  <c r="D25" i="17"/>
  <c r="E25" i="17"/>
  <c r="F25" i="17"/>
  <c r="G25" i="17"/>
  <c r="C26" i="17"/>
  <c r="D26" i="17"/>
  <c r="E26" i="17"/>
  <c r="F26" i="17"/>
  <c r="G26" i="17"/>
  <c r="C27" i="17"/>
  <c r="D27" i="17"/>
  <c r="E27" i="17"/>
  <c r="F27" i="17"/>
  <c r="G27" i="17"/>
  <c r="C28" i="17"/>
  <c r="D28" i="17"/>
  <c r="E28" i="17"/>
  <c r="F28" i="17"/>
  <c r="G28" i="17"/>
  <c r="C29" i="17"/>
  <c r="D29" i="17"/>
  <c r="E29" i="17"/>
  <c r="F29" i="17"/>
  <c r="G29" i="17"/>
  <c r="C30" i="17"/>
  <c r="D30" i="17"/>
  <c r="E30" i="17"/>
  <c r="F30" i="17"/>
  <c r="G30" i="17"/>
  <c r="C31" i="17"/>
  <c r="D31" i="17"/>
  <c r="E31" i="17"/>
  <c r="F31" i="17"/>
  <c r="G31" i="17"/>
  <c r="C32" i="17"/>
  <c r="D32" i="17"/>
  <c r="E32" i="17"/>
  <c r="F32" i="17"/>
  <c r="G32" i="17"/>
  <c r="C33" i="17"/>
  <c r="D33" i="17"/>
  <c r="E33" i="17"/>
  <c r="F33" i="17"/>
  <c r="G33" i="17"/>
  <c r="C34" i="17"/>
  <c r="D34" i="17"/>
  <c r="E34" i="17"/>
  <c r="F34" i="17"/>
  <c r="G34" i="17"/>
  <c r="C35" i="17"/>
  <c r="D35" i="17"/>
  <c r="E35" i="17"/>
  <c r="F35" i="17"/>
  <c r="G35" i="17"/>
  <c r="C36" i="17"/>
  <c r="D36" i="17"/>
  <c r="E36" i="17"/>
  <c r="F36" i="17"/>
  <c r="G36" i="17"/>
  <c r="C37" i="17"/>
  <c r="D37" i="17"/>
  <c r="E37" i="17"/>
  <c r="F37" i="17"/>
  <c r="G37" i="17"/>
  <c r="C38" i="17"/>
  <c r="D38" i="17"/>
  <c r="E38" i="17"/>
  <c r="F38" i="17"/>
  <c r="G38" i="17"/>
  <c r="C39" i="17"/>
  <c r="D39" i="17"/>
  <c r="E39" i="17"/>
  <c r="F39" i="17"/>
  <c r="G39" i="17"/>
  <c r="C40" i="17"/>
  <c r="D40" i="17"/>
  <c r="E40" i="17"/>
  <c r="F40" i="17"/>
  <c r="G40" i="17"/>
  <c r="C41" i="17"/>
  <c r="D41" i="17"/>
  <c r="E41" i="17"/>
  <c r="F41" i="17"/>
  <c r="G41" i="17"/>
  <c r="C42" i="17"/>
  <c r="D42" i="17"/>
  <c r="E42" i="17"/>
  <c r="F42" i="17"/>
  <c r="G42" i="17"/>
  <c r="C43" i="17"/>
  <c r="D43" i="17"/>
  <c r="E43" i="17"/>
  <c r="F43" i="17"/>
  <c r="G43" i="17"/>
  <c r="C44" i="17"/>
  <c r="D44" i="17"/>
  <c r="E44" i="17"/>
  <c r="F44" i="17"/>
  <c r="G44" i="17"/>
  <c r="C45" i="17"/>
  <c r="D45" i="17"/>
  <c r="E45" i="17"/>
  <c r="F45" i="17"/>
  <c r="G45" i="17"/>
  <c r="C46" i="17"/>
  <c r="D46" i="17"/>
  <c r="E46" i="17"/>
  <c r="F46" i="17"/>
  <c r="G46" i="17"/>
  <c r="C47" i="17"/>
  <c r="D47" i="17"/>
  <c r="E47" i="17"/>
  <c r="F47" i="17"/>
  <c r="G47" i="17"/>
  <c r="C48" i="17"/>
  <c r="D48" i="17"/>
  <c r="E48" i="17"/>
  <c r="F48" i="17"/>
  <c r="G48" i="17"/>
  <c r="C49" i="17"/>
  <c r="D49" i="17"/>
  <c r="E49" i="17"/>
  <c r="F49" i="17"/>
  <c r="G49" i="17"/>
  <c r="C50" i="17"/>
  <c r="D50" i="17"/>
  <c r="E50" i="17"/>
  <c r="F50" i="17"/>
  <c r="G50" i="17"/>
  <c r="C51" i="17"/>
  <c r="D51" i="17"/>
  <c r="E51" i="17"/>
  <c r="F51" i="17"/>
  <c r="G51" i="17"/>
  <c r="C52" i="17"/>
  <c r="D52" i="17"/>
  <c r="E52" i="17"/>
  <c r="F52" i="17"/>
  <c r="G52" i="17"/>
  <c r="C53" i="17"/>
  <c r="D53" i="17"/>
  <c r="E53" i="17"/>
  <c r="F53" i="17"/>
  <c r="G53" i="17"/>
  <c r="G9" i="17"/>
  <c r="F9" i="17"/>
  <c r="E9" i="17"/>
  <c r="D9" i="17"/>
  <c r="AW7" i="1" l="1"/>
  <c r="H9" i="17" s="1"/>
  <c r="AW8" i="1"/>
  <c r="M7" i="17" l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10" i="1"/>
  <c r="K12" i="17" s="1"/>
  <c r="AQ14" i="1"/>
  <c r="K16" i="17" s="1"/>
  <c r="AQ18" i="1"/>
  <c r="K20" i="17" s="1"/>
  <c r="AQ22" i="1"/>
  <c r="K24" i="17" s="1"/>
  <c r="AQ26" i="1"/>
  <c r="K28" i="17" s="1"/>
  <c r="AQ30" i="1"/>
  <c r="K32" i="17" s="1"/>
  <c r="AQ34" i="1"/>
  <c r="K36" i="17" s="1"/>
  <c r="AQ38" i="1"/>
  <c r="K40" i="17" s="1"/>
  <c r="AQ42" i="1"/>
  <c r="K44" i="17" s="1"/>
  <c r="AQ46" i="1"/>
  <c r="K48" i="17" s="1"/>
  <c r="AQ50" i="1"/>
  <c r="K52" i="17" s="1"/>
  <c r="AQ54" i="1"/>
  <c r="AQ8" i="16"/>
  <c r="AQ8" i="1" s="1"/>
  <c r="K10" i="17" s="1"/>
  <c r="AQ9" i="16"/>
  <c r="AQ9" i="1" s="1"/>
  <c r="K11" i="17" s="1"/>
  <c r="AQ10" i="16"/>
  <c r="AQ11" i="16"/>
  <c r="AQ11" i="1" s="1"/>
  <c r="K13" i="17" s="1"/>
  <c r="AQ12" i="16"/>
  <c r="AQ12" i="1" s="1"/>
  <c r="K14" i="17" s="1"/>
  <c r="AQ13" i="16"/>
  <c r="AQ13" i="1" s="1"/>
  <c r="K15" i="17" s="1"/>
  <c r="AQ14" i="16"/>
  <c r="AQ15" i="16"/>
  <c r="AQ15" i="1" s="1"/>
  <c r="K17" i="17" s="1"/>
  <c r="AQ16" i="16"/>
  <c r="AQ16" i="1" s="1"/>
  <c r="K18" i="17" s="1"/>
  <c r="AQ17" i="16"/>
  <c r="AQ17" i="1" s="1"/>
  <c r="K19" i="17" s="1"/>
  <c r="AQ18" i="16"/>
  <c r="AQ19" i="16"/>
  <c r="AQ19" i="1" s="1"/>
  <c r="K21" i="17" s="1"/>
  <c r="AQ20" i="16"/>
  <c r="AQ20" i="1" s="1"/>
  <c r="K22" i="17" s="1"/>
  <c r="AQ21" i="16"/>
  <c r="AQ21" i="1" s="1"/>
  <c r="K23" i="17" s="1"/>
  <c r="AQ22" i="16"/>
  <c r="AQ23" i="16"/>
  <c r="AQ23" i="1" s="1"/>
  <c r="K25" i="17" s="1"/>
  <c r="AQ24" i="16"/>
  <c r="AQ24" i="1" s="1"/>
  <c r="K26" i="17" s="1"/>
  <c r="AQ25" i="16"/>
  <c r="AQ25" i="1" s="1"/>
  <c r="K27" i="17" s="1"/>
  <c r="AQ26" i="16"/>
  <c r="AQ27" i="16"/>
  <c r="AQ27" i="1" s="1"/>
  <c r="K29" i="17" s="1"/>
  <c r="AQ28" i="16"/>
  <c r="AQ28" i="1" s="1"/>
  <c r="K30" i="17" s="1"/>
  <c r="AQ29" i="16"/>
  <c r="AQ29" i="1" s="1"/>
  <c r="K31" i="17" s="1"/>
  <c r="AQ30" i="16"/>
  <c r="AQ31" i="16"/>
  <c r="AQ31" i="1" s="1"/>
  <c r="K33" i="17" s="1"/>
  <c r="AQ32" i="16"/>
  <c r="AQ32" i="1" s="1"/>
  <c r="K34" i="17" s="1"/>
  <c r="AQ33" i="16"/>
  <c r="AQ33" i="1" s="1"/>
  <c r="K35" i="17" s="1"/>
  <c r="AQ34" i="16"/>
  <c r="AQ35" i="16"/>
  <c r="AQ35" i="1" s="1"/>
  <c r="K37" i="17" s="1"/>
  <c r="AQ36" i="16"/>
  <c r="AQ36" i="1" s="1"/>
  <c r="K38" i="17" s="1"/>
  <c r="AQ37" i="16"/>
  <c r="AQ37" i="1" s="1"/>
  <c r="K39" i="17" s="1"/>
  <c r="AQ38" i="16"/>
  <c r="AQ39" i="16"/>
  <c r="AQ39" i="1" s="1"/>
  <c r="K41" i="17" s="1"/>
  <c r="AQ40" i="16"/>
  <c r="AQ40" i="1" s="1"/>
  <c r="K42" i="17" s="1"/>
  <c r="AQ41" i="16"/>
  <c r="AQ41" i="1" s="1"/>
  <c r="K43" i="17" s="1"/>
  <c r="AQ42" i="16"/>
  <c r="AQ43" i="16"/>
  <c r="AQ43" i="1" s="1"/>
  <c r="K45" i="17" s="1"/>
  <c r="AQ44" i="16"/>
  <c r="AQ44" i="1" s="1"/>
  <c r="K46" i="17" s="1"/>
  <c r="AQ45" i="16"/>
  <c r="AQ45" i="1" s="1"/>
  <c r="K47" i="17" s="1"/>
  <c r="AQ46" i="16"/>
  <c r="AQ47" i="16"/>
  <c r="AQ47" i="1" s="1"/>
  <c r="K49" i="17" s="1"/>
  <c r="AQ48" i="16"/>
  <c r="AQ48" i="1" s="1"/>
  <c r="K50" i="17" s="1"/>
  <c r="AQ49" i="16"/>
  <c r="AQ49" i="1" s="1"/>
  <c r="K51" i="17" s="1"/>
  <c r="AQ50" i="16"/>
  <c r="AQ51" i="16"/>
  <c r="AQ51" i="1" s="1"/>
  <c r="K53" i="17" s="1"/>
  <c r="AQ52" i="16"/>
  <c r="AQ52" i="1" s="1"/>
  <c r="AQ53" i="16"/>
  <c r="AQ53" i="1" s="1"/>
  <c r="AQ54" i="16"/>
  <c r="AQ55" i="16"/>
  <c r="AQ55" i="1" s="1"/>
  <c r="AQ56" i="16"/>
  <c r="AQ56" i="1" s="1"/>
  <c r="AQ7" i="16"/>
  <c r="AQ7" i="1" s="1"/>
  <c r="K9" i="17" s="1"/>
  <c r="B9" i="17" l="1"/>
  <c r="C9" i="17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H48" i="17" l="1"/>
  <c r="H40" i="17"/>
  <c r="H32" i="17"/>
  <c r="H24" i="17"/>
  <c r="H16" i="17"/>
  <c r="H51" i="17"/>
  <c r="H47" i="17"/>
  <c r="H43" i="17"/>
  <c r="H39" i="17"/>
  <c r="H35" i="17"/>
  <c r="H31" i="17"/>
  <c r="H27" i="17"/>
  <c r="H23" i="17"/>
  <c r="H19" i="17"/>
  <c r="H15" i="17"/>
  <c r="H11" i="17"/>
  <c r="H42" i="17"/>
  <c r="H26" i="17"/>
  <c r="H52" i="17"/>
  <c r="H44" i="17"/>
  <c r="H36" i="17"/>
  <c r="H28" i="17"/>
  <c r="H20" i="17"/>
  <c r="H12" i="17"/>
  <c r="H50" i="17"/>
  <c r="H46" i="17"/>
  <c r="H38" i="17"/>
  <c r="H34" i="17"/>
  <c r="H30" i="17"/>
  <c r="H22" i="17"/>
  <c r="H18" i="17"/>
  <c r="H14" i="17"/>
  <c r="H10" i="17"/>
  <c r="H53" i="17"/>
  <c r="H49" i="17"/>
  <c r="H45" i="17"/>
  <c r="H41" i="17"/>
  <c r="H37" i="17"/>
  <c r="H33" i="17"/>
  <c r="H29" i="17"/>
  <c r="H25" i="17"/>
  <c r="H21" i="17"/>
  <c r="H17" i="17"/>
  <c r="H13" i="17"/>
  <c r="G4" i="2"/>
  <c r="G24" i="2"/>
  <c r="G11" i="2"/>
  <c r="G12" i="2"/>
  <c r="G23" i="2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L53" i="17"/>
  <c r="L52" i="17"/>
  <c r="L51" i="17"/>
  <c r="L50" i="17"/>
  <c r="L49" i="17"/>
  <c r="L48" i="17"/>
  <c r="L47" i="17"/>
  <c r="L46" i="17"/>
  <c r="L45" i="17"/>
  <c r="L44" i="17"/>
  <c r="L43" i="17"/>
  <c r="L42" i="17"/>
  <c r="L41" i="17"/>
  <c r="L40" i="17"/>
  <c r="L39" i="17"/>
  <c r="L18" i="17"/>
  <c r="L17" i="17"/>
  <c r="L16" i="17"/>
  <c r="L15" i="17"/>
  <c r="L14" i="17"/>
  <c r="L13" i="17"/>
  <c r="L12" i="17"/>
  <c r="L11" i="17"/>
  <c r="U2" i="16" l="1"/>
  <c r="F2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7" i="16"/>
  <c r="A2" i="16"/>
  <c r="AQ6" i="16"/>
  <c r="AQ3" i="16" s="1"/>
  <c r="U1" i="16" s="1"/>
  <c r="G22" i="2"/>
  <c r="G21" i="2"/>
  <c r="G20" i="2"/>
  <c r="G19" i="2"/>
  <c r="G18" i="2"/>
  <c r="G17" i="2"/>
  <c r="G16" i="2"/>
  <c r="G15" i="2"/>
  <c r="G14" i="2"/>
  <c r="G13" i="2"/>
  <c r="G10" i="2"/>
  <c r="G9" i="2"/>
  <c r="G8" i="2"/>
  <c r="G7" i="2"/>
  <c r="G6" i="2"/>
  <c r="G5" i="2"/>
  <c r="AW56" i="16"/>
  <c r="AZ56" i="16" s="1"/>
  <c r="AY56" i="16" s="1"/>
  <c r="AW55" i="16"/>
  <c r="AZ55" i="16" s="1"/>
  <c r="AY55" i="16" s="1"/>
  <c r="AW54" i="16"/>
  <c r="AZ54" i="16" s="1"/>
  <c r="AY54" i="16" s="1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Z8" i="1"/>
  <c r="AY8" i="1" s="1"/>
  <c r="AZ10" i="1"/>
  <c r="AZ12" i="1"/>
  <c r="AZ13" i="1"/>
  <c r="AZ15" i="1"/>
  <c r="AZ16" i="1"/>
  <c r="AZ18" i="1"/>
  <c r="AZ19" i="1"/>
  <c r="AZ20" i="1"/>
  <c r="AZ21" i="1"/>
  <c r="AZ22" i="1"/>
  <c r="AZ23" i="1"/>
  <c r="AZ24" i="1"/>
  <c r="AZ25" i="1"/>
  <c r="AZ28" i="1"/>
  <c r="AZ32" i="1"/>
  <c r="AZ33" i="1"/>
  <c r="AZ34" i="1"/>
  <c r="AZ35" i="1"/>
  <c r="AZ36" i="1"/>
  <c r="AZ37" i="1"/>
  <c r="AZ39" i="1"/>
  <c r="AZ41" i="1"/>
  <c r="AZ42" i="1"/>
  <c r="AZ44" i="1"/>
  <c r="AZ45" i="1"/>
  <c r="AZ47" i="1"/>
  <c r="AZ48" i="1"/>
  <c r="AZ49" i="1"/>
  <c r="AZ50" i="1"/>
  <c r="AZ51" i="1"/>
  <c r="AZ52" i="1"/>
  <c r="AZ53" i="1"/>
  <c r="AZ54" i="1"/>
  <c r="AZ55" i="1"/>
  <c r="AZ7" i="1"/>
  <c r="AY7" i="1" s="1"/>
  <c r="F1" i="2"/>
  <c r="A43" i="2"/>
  <c r="A41" i="2"/>
  <c r="A39" i="2"/>
  <c r="A37" i="2"/>
  <c r="A35" i="2"/>
  <c r="A33" i="2"/>
  <c r="A31" i="2"/>
  <c r="A29" i="2"/>
  <c r="A27" i="2"/>
  <c r="A25" i="2"/>
  <c r="A23" i="2"/>
  <c r="A21" i="2"/>
  <c r="A19" i="2"/>
  <c r="A17" i="2"/>
  <c r="A15" i="2"/>
  <c r="A13" i="2"/>
  <c r="A11" i="2"/>
  <c r="A9" i="2"/>
  <c r="A7" i="2"/>
  <c r="A5" i="2"/>
  <c r="K1" i="2"/>
  <c r="AZ56" i="1"/>
  <c r="AZ46" i="1"/>
  <c r="AZ43" i="1"/>
  <c r="AZ40" i="1"/>
  <c r="AZ38" i="1"/>
  <c r="AZ31" i="1"/>
  <c r="AZ30" i="1"/>
  <c r="AZ27" i="1"/>
  <c r="AZ26" i="1"/>
  <c r="AZ17" i="1"/>
  <c r="AZ14" i="1"/>
  <c r="AZ11" i="1"/>
  <c r="AZ29" i="1"/>
  <c r="AZ9" i="1"/>
  <c r="A4" i="2"/>
  <c r="A6" i="2" l="1"/>
  <c r="A8" i="2" l="1"/>
  <c r="A10" i="2" l="1"/>
  <c r="A12" i="2" l="1"/>
  <c r="A14" i="2" l="1"/>
  <c r="A16" i="2" l="1"/>
  <c r="A18" i="2" l="1"/>
  <c r="A20" i="2" l="1"/>
  <c r="A22" i="2" l="1"/>
  <c r="A24" i="2" l="1"/>
  <c r="A26" i="2" l="1"/>
  <c r="A28" i="2" l="1"/>
  <c r="A30" i="2" l="1"/>
  <c r="A32" i="2" l="1"/>
  <c r="A34" i="2" l="1"/>
  <c r="A36" i="2" l="1"/>
  <c r="A38" i="2" l="1"/>
  <c r="A40" i="2" l="1"/>
  <c r="A42" i="2" l="1"/>
  <c r="AQ6" i="1"/>
  <c r="AJ1" i="16" s="1"/>
  <c r="AQ3" i="1"/>
  <c r="U1" i="1" s="1"/>
  <c r="AJ1" i="1" l="1"/>
  <c r="M12" i="17"/>
</calcChain>
</file>

<file path=xl/sharedStrings.xml><?xml version="1.0" encoding="utf-8"?>
<sst xmlns="http://schemas.openxmlformats.org/spreadsheetml/2006/main" count="3820" uniqueCount="107">
  <si>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</si>
  <si>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</si>
  <si>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</si>
  <si>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</si>
  <si>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</si>
  <si>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</si>
  <si>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</si>
  <si>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</si>
  <si>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</si>
  <si>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</si>
  <si>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</si>
  <si>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</si>
  <si>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</si>
  <si>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</si>
  <si>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</si>
  <si>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</si>
  <si>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 xml:space="preserve">Disciplina: </t>
  </si>
  <si>
    <t>Faltam</t>
  </si>
  <si>
    <t>TURMA:</t>
  </si>
  <si>
    <t>.</t>
  </si>
  <si>
    <t>2P</t>
  </si>
  <si>
    <t>DISCIPLINA</t>
  </si>
  <si>
    <t xml:space="preserve">ANO :   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</si>
  <si>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</si>
  <si>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</si>
  <si>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</si>
  <si>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</si>
  <si>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 xml:space="preserve">DIÁRIO DE FREQUÊNCIA                                              </t>
  </si>
  <si>
    <t>1P</t>
  </si>
  <si>
    <t>3P</t>
  </si>
  <si>
    <t>4P</t>
  </si>
  <si>
    <t>_</t>
  </si>
  <si>
    <t>A recuperação paralela foi aplicada ao longo do semestre</t>
  </si>
  <si>
    <t>1º SEMESTRE /  2017</t>
  </si>
  <si>
    <t>P</t>
  </si>
  <si>
    <t>D</t>
  </si>
  <si>
    <t>RESULTADO FINAL</t>
  </si>
  <si>
    <r>
      <t>Turno:</t>
    </r>
    <r>
      <rPr>
        <sz val="10"/>
        <rFont val="Arial"/>
        <family val="2"/>
      </rPr>
      <t xml:space="preserve"> Noturno</t>
    </r>
  </si>
  <si>
    <t>Vitória-ES</t>
  </si>
  <si>
    <t>Número</t>
  </si>
  <si>
    <t>Aulas Previstas</t>
  </si>
  <si>
    <t>RESULTADO MÓDULO</t>
  </si>
  <si>
    <t>RECUPERAÇÃO</t>
  </si>
  <si>
    <t>1º</t>
  </si>
  <si>
    <t>2º</t>
  </si>
  <si>
    <t>3º</t>
  </si>
  <si>
    <t>4º</t>
  </si>
  <si>
    <t>Aulas Dadas</t>
  </si>
  <si>
    <t>Assinatura do(a) Professor (a):</t>
  </si>
  <si>
    <t>Assinatura  do(a)  Supervisor(a) :</t>
  </si>
  <si>
    <t xml:space="preserve">Periodo:   </t>
  </si>
  <si>
    <r>
      <t>Período letivo</t>
    </r>
    <r>
      <rPr>
        <sz val="10"/>
        <rFont val="Arial"/>
        <family val="2"/>
      </rPr>
      <t xml:space="preserve">: </t>
    </r>
  </si>
  <si>
    <t xml:space="preserve">Professor:  </t>
  </si>
  <si>
    <r>
      <t>Curso:</t>
    </r>
    <r>
      <rPr>
        <sz val="10"/>
        <rFont val="Arial"/>
        <family val="2"/>
      </rPr>
      <t xml:space="preserve"> </t>
    </r>
  </si>
  <si>
    <r>
      <t>Nível:</t>
    </r>
    <r>
      <rPr>
        <sz val="10"/>
        <rFont val="Arial"/>
        <family val="2"/>
      </rPr>
      <t xml:space="preserve"> </t>
    </r>
  </si>
  <si>
    <t xml:space="preserve">          APROVEITAMENTO -  º   MÓDULO - 2017</t>
  </si>
  <si>
    <r>
      <t>Classe:</t>
    </r>
    <r>
      <rPr>
        <sz val="10"/>
        <rFont val="Arial"/>
        <family val="2"/>
      </rPr>
      <t xml:space="preserve"> </t>
    </r>
  </si>
  <si>
    <t>FALTAS</t>
  </si>
  <si>
    <t xml:space="preserve">TOTAL </t>
  </si>
  <si>
    <t xml:space="preserve">DE </t>
  </si>
  <si>
    <t>PARALELA</t>
  </si>
  <si>
    <t>ANOTAÇÕES</t>
  </si>
  <si>
    <t>ADRIELLE XAVIER MARTINS</t>
  </si>
  <si>
    <t>ALOISIO NUNES ROCHA</t>
  </si>
  <si>
    <t>ANA CLAUDIA NASCIMENTO ROSA SANTOS</t>
  </si>
  <si>
    <t>ANA MARIA MARTINS</t>
  </si>
  <si>
    <t>ANA PAULA CRUZ SILVERIO</t>
  </si>
  <si>
    <t>ANDERSON LANA OLIVEIRA</t>
  </si>
  <si>
    <t>ARIANE MARTINS BARRETO</t>
  </si>
  <si>
    <t>BRENDA BEZERRA TAVARES</t>
  </si>
  <si>
    <t>BRUNA TEODORO SILVA RANGEL</t>
  </si>
  <si>
    <t>CAROLAYNE COSTA DA CONCEIÇÃO</t>
  </si>
  <si>
    <t>CLEIDIMARA ELIAS MESSA</t>
  </si>
  <si>
    <t>DAIR JOSÉ DE OLIVEIRA STOFELES</t>
  </si>
  <si>
    <t>DANIEL LOPES DA SILVA</t>
  </si>
  <si>
    <t>EDCASSIA RIBEIRO GOMES</t>
  </si>
  <si>
    <t>EDVANIA RIBEIRO GOMES</t>
  </si>
  <si>
    <t>ELIVANIA COIMBRA DE OLIVEIRA</t>
  </si>
  <si>
    <t>EVANDRO DE OLIVEIRA DO ESPIRITO SANTO</t>
  </si>
  <si>
    <t>FABIO DOS SANTOS VIEIRA</t>
  </si>
  <si>
    <t>FERNANDA CAROLINA MAULAZ VIEIRA</t>
  </si>
  <si>
    <t>FILIPE ESTEVÃO DA SILVA ROCIO</t>
  </si>
  <si>
    <t>JACIMAR ANTONIO DA VITORIA PEREIRA</t>
  </si>
  <si>
    <t>KARLA APARECIDA DOS SANTOS</t>
  </si>
  <si>
    <t>KAROLAYNE CONCEIÇÃO</t>
  </si>
  <si>
    <t>KATIA SANTOS VIDAL</t>
  </si>
  <si>
    <t>LORRAYNE EUGENIA SILVA DE BARROS CAMPOS</t>
  </si>
  <si>
    <t>LUAN LIMA FRANÇA BARRETO</t>
  </si>
  <si>
    <t>LUANA SOUZA MEIRELES</t>
  </si>
  <si>
    <t>LUCAS BARBOSA DA SILVA</t>
  </si>
  <si>
    <t>LUIZ HENRIQUE ROSA SANTOS</t>
  </si>
  <si>
    <t>MARCIA REGINA NASCIMENTO DE ALMEIDA</t>
  </si>
  <si>
    <t>MARESSA MIRANDA DE OLIVEIRA E SILVA</t>
  </si>
  <si>
    <t>MIRIAN DE JESUS VIEIRA</t>
  </si>
  <si>
    <t>PHILLIPE SOARES PINHO</t>
  </si>
  <si>
    <t>ROSANGELA DA SILVA CARVALHO TEIXEIRA</t>
  </si>
  <si>
    <t>SARA DA SILVA BALTAZAR</t>
  </si>
  <si>
    <t>SIMONE SANTOS OLIVEIRA PEREIRA</t>
  </si>
  <si>
    <t>TAYANE MARQUES SILVA</t>
  </si>
  <si>
    <t>ALUNO - 1SUBADM</t>
  </si>
  <si>
    <t>1 SUB-ADM</t>
  </si>
  <si>
    <t>THAINARA DA ROCHA MOREIRA BATISTA</t>
  </si>
  <si>
    <t>VICENTE LUIZ BAIAO PASSAMAI</t>
  </si>
  <si>
    <t>VILMA DIAS DA VICTORIA</t>
  </si>
  <si>
    <t>JOSSYARA PEIXOTO VIEIRA</t>
  </si>
  <si>
    <t>LUCINARIA DO ROSARIO DOS SANTOS</t>
  </si>
  <si>
    <t>RENAN DOS SANTOS BORGES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</si>
</sst>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40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sz val="16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19"/>
      <name val="Arial"/>
      <family val="2"/>
    </font>
    <font>
      <sz val="16"/>
      <name val="Arial"/>
      <family val="2"/>
    </font>
    <font>
      <sz val="16"/>
      <name val="Symbol"/>
      <family val="1"/>
      <charset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sz val="20"/>
      <color theme="1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20"/>
      <color rgb="FFFF0000"/>
      <name val="Arial"/>
      <family val="2"/>
    </font>
    <font>
      <b/>
      <sz val="16"/>
      <color theme="1"/>
      <name val="Arial"/>
      <family val="2"/>
    </font>
    <font>
      <sz val="16"/>
      <color indexed="8"/>
      <name val="Calibri"/>
      <family val="2"/>
      <scheme val="minor"/>
    </font>
    <font>
      <b/>
      <sz val="14"/>
      <color theme="1"/>
      <name val="Arial"/>
      <family val="2"/>
    </font>
    <font>
      <sz val="8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b/>
      <sz val="16"/>
      <color rgb="FFFF0000"/>
      <name val="Arial"/>
      <family val="2"/>
    </font>
    <font>
      <b/>
      <sz val="5"/>
      <name val="Arial"/>
      <family val="2"/>
    </font>
    <font>
      <b/>
      <sz val="24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23">
    <xf numFmtId="0" fontId="0" fillId="0" borderId="0" xfId="0"/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2" xfId="0" applyFont="1" applyFill="1" applyBorder="1" applyAlignment="1" applyProtection="1">
      <alignment vertical="center"/>
    </xf>
    <xf numFmtId="16" fontId="20" fillId="2" borderId="4" xfId="0" applyNumberFormat="1" applyFont="1" applyFill="1" applyBorder="1" applyAlignment="1" applyProtection="1">
      <alignment horizontal="center" vertical="center"/>
    </xf>
    <xf numFmtId="0" fontId="13" fillId="0" borderId="5" xfId="0" applyFont="1" applyBorder="1" applyAlignment="1"/>
    <xf numFmtId="0" fontId="13" fillId="0" borderId="6" xfId="0" applyFont="1" applyBorder="1" applyAlignment="1"/>
    <xf numFmtId="0" fontId="12" fillId="0" borderId="0" xfId="0" applyFont="1" applyBorder="1" applyAlignment="1"/>
    <xf numFmtId="0" fontId="13" fillId="0" borderId="0" xfId="0" applyFont="1" applyBorder="1" applyAlignment="1"/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/>
    <xf numFmtId="0" fontId="14" fillId="2" borderId="2" xfId="0" applyFont="1" applyFill="1" applyBorder="1" applyAlignment="1"/>
    <xf numFmtId="0" fontId="14" fillId="2" borderId="3" xfId="0" applyFont="1" applyFill="1" applyBorder="1" applyAlignment="1"/>
    <xf numFmtId="0" fontId="21" fillId="0" borderId="2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14" fontId="12" fillId="0" borderId="0" xfId="0" applyNumberFormat="1" applyFont="1" applyBorder="1" applyAlignment="1"/>
    <xf numFmtId="0" fontId="12" fillId="0" borderId="7" xfId="0" applyFont="1" applyBorder="1" applyAlignment="1"/>
    <xf numFmtId="0" fontId="13" fillId="0" borderId="0" xfId="0" applyFont="1" applyBorder="1" applyAlignment="1">
      <alignment horizontal="center"/>
    </xf>
    <xf numFmtId="0" fontId="0" fillId="0" borderId="0" xfId="0" applyBorder="1"/>
    <xf numFmtId="0" fontId="12" fillId="0" borderId="8" xfId="0" applyFont="1" applyBorder="1" applyAlignment="1">
      <alignment horizontal="right"/>
    </xf>
    <xf numFmtId="0" fontId="12" fillId="0" borderId="9" xfId="0" applyFont="1" applyBorder="1" applyAlignment="1"/>
    <xf numFmtId="0" fontId="13" fillId="0" borderId="10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top"/>
    </xf>
    <xf numFmtId="0" fontId="2" fillId="2" borderId="12" xfId="0" applyFont="1" applyFill="1" applyBorder="1" applyAlignment="1" applyProtection="1">
      <alignment horizontal="center"/>
      <protection locked="0"/>
    </xf>
    <xf numFmtId="0" fontId="18" fillId="2" borderId="12" xfId="0" applyFont="1" applyFill="1" applyBorder="1" applyAlignment="1" applyProtection="1">
      <protection locked="0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1" fontId="22" fillId="0" borderId="12" xfId="0" applyNumberFormat="1" applyFont="1" applyFill="1" applyBorder="1" applyAlignment="1" applyProtection="1">
      <alignment horizontal="center" vertical="center"/>
      <protection locked="0"/>
    </xf>
    <xf numFmtId="1" fontId="22" fillId="2" borderId="12" xfId="0" applyNumberFormat="1" applyFont="1" applyFill="1" applyBorder="1" applyAlignment="1" applyProtection="1">
      <alignment horizontal="center" vertical="center"/>
      <protection locked="0"/>
    </xf>
    <xf numFmtId="1" fontId="22" fillId="2" borderId="12" xfId="0" applyNumberFormat="1" applyFont="1" applyFill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/>
      <protection locked="0"/>
    </xf>
    <xf numFmtId="2" fontId="22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 vertical="center" textRotation="90"/>
      <protection locked="0"/>
    </xf>
    <xf numFmtId="0" fontId="5" fillId="2" borderId="14" xfId="0" applyFont="1" applyFill="1" applyBorder="1" applyAlignment="1" applyProtection="1">
      <alignment horizontal="center" vertical="center" textRotation="90"/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vertical="center"/>
      <protection locked="0"/>
    </xf>
    <xf numFmtId="0" fontId="0" fillId="0" borderId="12" xfId="0" applyBorder="1" applyProtection="1">
      <protection locked="0"/>
    </xf>
    <xf numFmtId="1" fontId="23" fillId="2" borderId="12" xfId="0" applyNumberFormat="1" applyFont="1" applyFill="1" applyBorder="1" applyAlignment="1" applyProtection="1">
      <alignment horizontal="center" vertical="center"/>
      <protection locked="0"/>
    </xf>
    <xf numFmtId="1" fontId="24" fillId="2" borderId="12" xfId="0" applyNumberFormat="1" applyFont="1" applyFill="1" applyBorder="1" applyAlignment="1" applyProtection="1">
      <alignment horizontal="center" vertical="center"/>
    </xf>
    <xf numFmtId="0" fontId="25" fillId="2" borderId="12" xfId="0" applyFont="1" applyFill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26" fillId="2" borderId="12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1" fontId="23" fillId="2" borderId="17" xfId="0" applyNumberFormat="1" applyFont="1" applyFill="1" applyBorder="1" applyAlignment="1" applyProtection="1">
      <alignment horizontal="center" vertical="center"/>
      <protection locked="0"/>
    </xf>
    <xf numFmtId="0" fontId="27" fillId="2" borderId="15" xfId="0" applyFont="1" applyFill="1" applyBorder="1" applyAlignment="1" applyProtection="1">
      <alignment vertical="center"/>
      <protection locked="0"/>
    </xf>
    <xf numFmtId="0" fontId="1" fillId="2" borderId="18" xfId="0" applyFont="1" applyFill="1" applyBorder="1" applyAlignment="1" applyProtection="1">
      <alignment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7" fillId="2" borderId="16" xfId="0" applyFont="1" applyFill="1" applyBorder="1" applyAlignment="1" applyProtection="1">
      <alignment vertical="center"/>
      <protection locked="0"/>
    </xf>
    <xf numFmtId="1" fontId="23" fillId="2" borderId="16" xfId="0" applyNumberFormat="1" applyFont="1" applyFill="1" applyBorder="1" applyAlignment="1" applyProtection="1">
      <alignment horizontal="center" vertical="center"/>
      <protection locked="0"/>
    </xf>
    <xf numFmtId="1" fontId="24" fillId="2" borderId="17" xfId="0" applyNumberFormat="1" applyFont="1" applyFill="1" applyBorder="1" applyAlignment="1" applyProtection="1">
      <alignment horizontal="center" vertical="center"/>
    </xf>
    <xf numFmtId="0" fontId="22" fillId="2" borderId="18" xfId="0" applyFont="1" applyFill="1" applyBorder="1" applyAlignment="1" applyProtection="1">
      <alignment vertical="center"/>
      <protection locked="0"/>
    </xf>
    <xf numFmtId="0" fontId="22" fillId="2" borderId="16" xfId="0" applyFont="1" applyFill="1" applyBorder="1" applyAlignment="1" applyProtection="1">
      <alignment vertical="center"/>
      <protection locked="0"/>
    </xf>
    <xf numFmtId="0" fontId="25" fillId="2" borderId="12" xfId="0" applyFont="1" applyFill="1" applyBorder="1" applyAlignment="1" applyProtection="1">
      <alignment horizontal="center"/>
    </xf>
    <xf numFmtId="0" fontId="25" fillId="2" borderId="19" xfId="0" applyFont="1" applyFill="1" applyBorder="1" applyAlignment="1" applyProtection="1">
      <alignment horizontal="center" vertical="center"/>
      <protection locked="0"/>
    </xf>
    <xf numFmtId="0" fontId="25" fillId="2" borderId="20" xfId="0" applyFont="1" applyFill="1" applyBorder="1" applyAlignment="1" applyProtection="1">
      <alignment horizontal="center" vertical="center"/>
      <protection locked="0"/>
    </xf>
    <xf numFmtId="0" fontId="25" fillId="2" borderId="21" xfId="0" applyFont="1" applyFill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9" fillId="2" borderId="12" xfId="0" quotePrefix="1" applyFont="1" applyFill="1" applyBorder="1" applyAlignment="1" applyProtection="1">
      <alignment horizontal="center" vertical="center"/>
      <protection locked="0"/>
    </xf>
    <xf numFmtId="1" fontId="12" fillId="2" borderId="12" xfId="0" applyNumberFormat="1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1" fontId="18" fillId="2" borderId="12" xfId="0" applyNumberFormat="1" applyFont="1" applyFill="1" applyBorder="1" applyAlignment="1" applyProtection="1">
      <alignment horizontal="center" vertical="center"/>
      <protection locked="0"/>
    </xf>
    <xf numFmtId="1" fontId="18" fillId="2" borderId="12" xfId="0" applyNumberFormat="1" applyFont="1" applyFill="1" applyBorder="1" applyAlignment="1" applyProtection="1">
      <alignment horizontal="center" vertical="center"/>
    </xf>
    <xf numFmtId="164" fontId="11" fillId="0" borderId="12" xfId="0" applyNumberFormat="1" applyFont="1" applyFill="1" applyBorder="1" applyAlignment="1" applyProtection="1">
      <alignment vertical="center" textRotation="90"/>
      <protection locked="0"/>
    </xf>
    <xf numFmtId="0" fontId="18" fillId="2" borderId="12" xfId="0" applyFont="1" applyFill="1" applyBorder="1" applyAlignment="1" applyProtection="1">
      <alignment horizontal="center"/>
      <protection locked="0"/>
    </xf>
    <xf numFmtId="1" fontId="25" fillId="0" borderId="12" xfId="0" applyNumberFormat="1" applyFont="1" applyFill="1" applyBorder="1" applyAlignment="1" applyProtection="1">
      <alignment horizontal="center" vertical="center"/>
      <protection locked="0"/>
    </xf>
    <xf numFmtId="1" fontId="25" fillId="2" borderId="12" xfId="0" applyNumberFormat="1" applyFont="1" applyFill="1" applyBorder="1" applyAlignment="1" applyProtection="1">
      <alignment horizontal="center" vertical="center"/>
      <protection locked="0"/>
    </xf>
    <xf numFmtId="1" fontId="25" fillId="2" borderId="12" xfId="0" applyNumberFormat="1" applyFont="1" applyFill="1" applyBorder="1" applyAlignment="1" applyProtection="1">
      <alignment horizontal="center" vertical="center"/>
    </xf>
    <xf numFmtId="0" fontId="18" fillId="2" borderId="12" xfId="0" quotePrefix="1" applyFont="1" applyFill="1" applyBorder="1" applyAlignment="1" applyProtection="1">
      <alignment horizontal="center" vertical="center"/>
      <protection locked="0"/>
    </xf>
    <xf numFmtId="164" fontId="11" fillId="0" borderId="12" xfId="0" applyNumberFormat="1" applyFont="1" applyFill="1" applyBorder="1" applyAlignment="1" applyProtection="1">
      <alignment horizontal="left" vertical="center" textRotation="90"/>
      <protection locked="0"/>
    </xf>
    <xf numFmtId="1" fontId="25" fillId="0" borderId="12" xfId="0" applyNumberFormat="1" applyFont="1" applyFill="1" applyBorder="1" applyAlignment="1" applyProtection="1">
      <alignment horizontal="center" vertical="top"/>
      <protection locked="0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" fontId="18" fillId="2" borderId="12" xfId="0" applyNumberFormat="1" applyFont="1" applyFill="1" applyBorder="1" applyAlignment="1" applyProtection="1">
      <alignment horizontal="center" vertical="top"/>
      <protection locked="0"/>
    </xf>
    <xf numFmtId="1" fontId="18" fillId="2" borderId="12" xfId="0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>
      <alignment horizontal="left"/>
    </xf>
    <xf numFmtId="0" fontId="31" fillId="0" borderId="8" xfId="1" applyFont="1" applyBorder="1" applyAlignment="1" applyProtection="1">
      <alignment horizontal="center" wrapText="1"/>
      <protection locked="0"/>
    </xf>
    <xf numFmtId="0" fontId="32" fillId="0" borderId="0" xfId="1" applyFont="1" applyBorder="1" applyAlignment="1" applyProtection="1">
      <alignment horizontal="center" vertical="center"/>
      <protection locked="0"/>
    </xf>
    <xf numFmtId="0" fontId="33" fillId="0" borderId="12" xfId="1" applyFont="1" applyBorder="1" applyAlignment="1" applyProtection="1">
      <alignment horizontal="left"/>
      <protection locked="0"/>
    </xf>
    <xf numFmtId="0" fontId="11" fillId="0" borderId="15" xfId="1" applyFont="1" applyBorder="1" applyAlignment="1" applyProtection="1">
      <protection locked="0"/>
    </xf>
    <xf numFmtId="0" fontId="11" fillId="0" borderId="18" xfId="1" applyFont="1" applyBorder="1" applyAlignment="1" applyProtection="1">
      <protection locked="0"/>
    </xf>
    <xf numFmtId="0" fontId="11" fillId="0" borderId="16" xfId="1" applyFont="1" applyBorder="1" applyAlignment="1" applyProtection="1"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0" fillId="0" borderId="32" xfId="0" applyBorder="1"/>
    <xf numFmtId="0" fontId="11" fillId="0" borderId="15" xfId="1" applyFont="1" applyBorder="1" applyProtection="1">
      <protection locked="0"/>
    </xf>
    <xf numFmtId="0" fontId="11" fillId="0" borderId="18" xfId="1" applyFont="1" applyBorder="1" applyProtection="1">
      <protection locked="0"/>
    </xf>
    <xf numFmtId="0" fontId="11" fillId="0" borderId="0" xfId="1" applyFont="1" applyBorder="1" applyProtection="1">
      <protection locked="0"/>
    </xf>
    <xf numFmtId="0" fontId="33" fillId="0" borderId="15" xfId="1" applyFont="1" applyBorder="1" applyAlignment="1" applyProtection="1">
      <alignment horizontal="left"/>
      <protection locked="0"/>
    </xf>
    <xf numFmtId="0" fontId="11" fillId="0" borderId="16" xfId="1" applyFont="1" applyBorder="1" applyAlignment="1" applyProtection="1">
      <alignment horizontal="left"/>
      <protection locked="0"/>
    </xf>
    <xf numFmtId="0" fontId="11" fillId="0" borderId="0" xfId="1" applyFont="1" applyBorder="1" applyAlignment="1" applyProtection="1">
      <protection locked="0"/>
    </xf>
    <xf numFmtId="0" fontId="34" fillId="0" borderId="0" xfId="1" applyFont="1" applyBorder="1" applyAlignment="1" applyProtection="1">
      <alignment horizontal="left"/>
      <protection locked="0"/>
    </xf>
    <xf numFmtId="0" fontId="31" fillId="0" borderId="0" xfId="1" applyFont="1" applyBorder="1" applyAlignment="1" applyProtection="1">
      <alignment horizontal="center"/>
      <protection locked="0"/>
    </xf>
    <xf numFmtId="0" fontId="31" fillId="0" borderId="0" xfId="1" applyFont="1" applyBorder="1" applyProtection="1">
      <protection locked="0"/>
    </xf>
    <xf numFmtId="0" fontId="33" fillId="0" borderId="0" xfId="1" applyFont="1" applyBorder="1" applyAlignment="1" applyProtection="1">
      <protection locked="0"/>
    </xf>
    <xf numFmtId="0" fontId="33" fillId="0" borderId="0" xfId="1" applyFont="1" applyBorder="1" applyAlignment="1" applyProtection="1">
      <alignment horizontal="center"/>
      <protection locked="0"/>
    </xf>
    <xf numFmtId="1" fontId="11" fillId="0" borderId="0" xfId="1" applyNumberFormat="1" applyFont="1" applyBorder="1" applyAlignment="1" applyProtection="1">
      <alignment horizontal="center" vertical="center"/>
    </xf>
    <xf numFmtId="0" fontId="33" fillId="0" borderId="36" xfId="1" applyNumberFormat="1" applyFont="1" applyBorder="1" applyAlignment="1" applyProtection="1">
      <alignment wrapText="1"/>
    </xf>
    <xf numFmtId="0" fontId="4" fillId="0" borderId="37" xfId="0" applyFont="1" applyBorder="1"/>
    <xf numFmtId="0" fontId="4" fillId="0" borderId="12" xfId="0" applyFont="1" applyBorder="1" applyAlignment="1">
      <alignment horizontal="center"/>
    </xf>
    <xf numFmtId="0" fontId="33" fillId="0" borderId="38" xfId="1" applyNumberFormat="1" applyFont="1" applyBorder="1" applyAlignment="1" applyProtection="1">
      <alignment wrapText="1"/>
    </xf>
    <xf numFmtId="0" fontId="4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top"/>
    </xf>
    <xf numFmtId="0" fontId="33" fillId="0" borderId="39" xfId="1" applyNumberFormat="1" applyFont="1" applyBorder="1" applyAlignment="1" applyProtection="1">
      <alignment wrapText="1"/>
    </xf>
    <xf numFmtId="0" fontId="11" fillId="0" borderId="35" xfId="1" applyFont="1" applyBorder="1" applyAlignment="1" applyProtection="1">
      <alignment horizontal="center" wrapText="1"/>
    </xf>
    <xf numFmtId="0" fontId="11" fillId="0" borderId="7" xfId="1" applyFont="1" applyBorder="1" applyAlignment="1" applyProtection="1">
      <protection locked="0"/>
    </xf>
    <xf numFmtId="1" fontId="4" fillId="0" borderId="17" xfId="0" applyNumberFormat="1" applyFont="1" applyBorder="1" applyAlignment="1">
      <alignment horizontal="center"/>
    </xf>
    <xf numFmtId="1" fontId="4" fillId="0" borderId="7" xfId="1" applyNumberFormat="1" applyFont="1" applyBorder="1" applyAlignment="1" applyProtection="1">
      <alignment horizontal="center" vertical="top"/>
    </xf>
    <xf numFmtId="0" fontId="4" fillId="0" borderId="12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top"/>
    </xf>
    <xf numFmtId="0" fontId="4" fillId="0" borderId="40" xfId="0" applyFont="1" applyBorder="1" applyAlignment="1" applyProtection="1">
      <alignment horizontal="center" vertical="center"/>
    </xf>
    <xf numFmtId="1" fontId="16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/>
    </xf>
    <xf numFmtId="0" fontId="4" fillId="0" borderId="41" xfId="0" applyFont="1" applyBorder="1"/>
    <xf numFmtId="0" fontId="4" fillId="0" borderId="17" xfId="0" applyFont="1" applyFill="1" applyBorder="1" applyAlignment="1">
      <alignment horizontal="center"/>
    </xf>
    <xf numFmtId="0" fontId="4" fillId="0" borderId="17" xfId="1" applyFont="1" applyBorder="1" applyAlignment="1" applyProtection="1">
      <alignment horizontal="center"/>
    </xf>
    <xf numFmtId="0" fontId="33" fillId="0" borderId="28" xfId="1" applyFont="1" applyBorder="1" applyAlignment="1" applyProtection="1">
      <alignment horizontal="center" vertical="center" wrapText="1"/>
      <protection locked="0"/>
    </xf>
    <xf numFmtId="0" fontId="33" fillId="0" borderId="29" xfId="1" applyFont="1" applyBorder="1" applyAlignment="1" applyProtection="1">
      <alignment horizontal="center" vertical="center" wrapText="1"/>
      <protection locked="0"/>
    </xf>
    <xf numFmtId="0" fontId="33" fillId="0" borderId="30" xfId="1" applyFont="1" applyBorder="1" applyAlignment="1" applyProtection="1">
      <alignment horizontal="center" vertical="center" wrapText="1"/>
      <protection locked="0"/>
    </xf>
    <xf numFmtId="0" fontId="36" fillId="2" borderId="12" xfId="0" applyFont="1" applyFill="1" applyBorder="1" applyAlignment="1" applyProtection="1">
      <alignment horizontal="center"/>
      <protection locked="0"/>
    </xf>
    <xf numFmtId="0" fontId="37" fillId="0" borderId="28" xfId="1" applyFont="1" applyBorder="1" applyAlignment="1" applyProtection="1">
      <alignment horizontal="center"/>
      <protection locked="0"/>
    </xf>
    <xf numFmtId="0" fontId="35" fillId="0" borderId="29" xfId="1" applyFont="1" applyBorder="1" applyAlignment="1" applyProtection="1">
      <alignment horizontal="center" vertical="center"/>
      <protection locked="0"/>
    </xf>
    <xf numFmtId="0" fontId="33" fillId="0" borderId="30" xfId="1" applyFont="1" applyBorder="1" applyAlignment="1" applyProtection="1">
      <alignment horizontal="center" vertical="center"/>
      <protection locked="0"/>
    </xf>
    <xf numFmtId="1" fontId="4" fillId="0" borderId="52" xfId="0" applyNumberFormat="1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1" fontId="4" fillId="0" borderId="42" xfId="1" applyNumberFormat="1" applyFont="1" applyBorder="1" applyAlignment="1" applyProtection="1">
      <alignment horizontal="center" vertical="top"/>
    </xf>
    <xf numFmtId="0" fontId="39" fillId="0" borderId="12" xfId="0" applyFont="1" applyBorder="1" applyAlignment="1">
      <alignment horizontal="center"/>
    </xf>
    <xf numFmtId="0" fontId="20" fillId="2" borderId="12" xfId="0" applyFont="1" applyFill="1" applyBorder="1" applyAlignment="1" applyProtection="1">
      <alignment textRotation="90"/>
    </xf>
    <xf numFmtId="0" fontId="10" fillId="2" borderId="12" xfId="0" applyFont="1" applyFill="1" applyBorder="1" applyAlignment="1" applyProtection="1">
      <alignment horizontal="center" vertical="center" textRotation="90"/>
      <protection locked="0"/>
    </xf>
    <xf numFmtId="0" fontId="28" fillId="2" borderId="12" xfId="0" applyFont="1" applyFill="1" applyBorder="1" applyAlignment="1" applyProtection="1">
      <alignment horizontal="center" vertical="center" textRotation="90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0" fontId="38" fillId="2" borderId="17" xfId="0" applyFont="1" applyFill="1" applyBorder="1" applyAlignment="1" applyProtection="1">
      <alignment horizontal="center" vertical="center" wrapText="1"/>
      <protection locked="0"/>
    </xf>
    <xf numFmtId="0" fontId="21" fillId="2" borderId="12" xfId="0" applyFont="1" applyFill="1" applyBorder="1" applyAlignment="1" applyProtection="1">
      <alignment horizontal="center" vertical="center" textRotation="90" wrapText="1"/>
      <protection locked="0"/>
    </xf>
    <xf numFmtId="0" fontId="20" fillId="2" borderId="16" xfId="0" applyFont="1" applyFill="1" applyBorder="1" applyAlignment="1" applyProtection="1">
      <alignment horizontal="center" vertical="center"/>
      <protection locked="0"/>
    </xf>
    <xf numFmtId="0" fontId="20" fillId="2" borderId="1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164" fontId="18" fillId="2" borderId="16" xfId="0" applyNumberFormat="1" applyFont="1" applyFill="1" applyBorder="1" applyAlignment="1" applyProtection="1">
      <alignment horizontal="center" vertical="center" textRotation="90"/>
      <protection locked="0"/>
    </xf>
    <xf numFmtId="164" fontId="18" fillId="2" borderId="12" xfId="0" applyNumberFormat="1" applyFont="1" applyFill="1" applyBorder="1" applyAlignment="1" applyProtection="1">
      <alignment horizontal="center" vertical="center" textRotation="90"/>
      <protection locked="0"/>
    </xf>
    <xf numFmtId="164" fontId="18" fillId="2" borderId="22" xfId="0" applyNumberFormat="1" applyFont="1" applyFill="1" applyBorder="1" applyAlignment="1" applyProtection="1">
      <alignment horizontal="center" vertical="center" textRotation="90"/>
      <protection locked="0"/>
    </xf>
    <xf numFmtId="164" fontId="18" fillId="2" borderId="23" xfId="0" applyNumberFormat="1" applyFont="1" applyFill="1" applyBorder="1" applyAlignment="1" applyProtection="1">
      <alignment horizontal="center" vertical="center" textRotation="90"/>
      <protection locked="0"/>
    </xf>
    <xf numFmtId="164" fontId="18" fillId="2" borderId="17" xfId="0" applyNumberFormat="1" applyFont="1" applyFill="1" applyBorder="1" applyAlignment="1" applyProtection="1">
      <alignment horizontal="center" vertical="center" textRotation="90"/>
      <protection locked="0"/>
    </xf>
    <xf numFmtId="0" fontId="20" fillId="2" borderId="12" xfId="0" applyFont="1" applyFill="1" applyBorder="1" applyAlignment="1" applyProtection="1">
      <alignment horizontal="center" vertical="center" textRotation="90" wrapText="1"/>
      <protection locked="0"/>
    </xf>
    <xf numFmtId="0" fontId="20" fillId="2" borderId="12" xfId="0" applyFont="1" applyFill="1" applyBorder="1" applyAlignment="1" applyProtection="1">
      <alignment vertical="center" textRotation="90"/>
    </xf>
    <xf numFmtId="16" fontId="20" fillId="2" borderId="26" xfId="0" applyNumberFormat="1" applyFont="1" applyFill="1" applyBorder="1" applyAlignment="1" applyProtection="1">
      <alignment horizontal="left" vertical="center"/>
      <protection locked="0"/>
    </xf>
    <xf numFmtId="16" fontId="20" fillId="2" borderId="27" xfId="0" applyNumberFormat="1" applyFont="1" applyFill="1" applyBorder="1" applyAlignment="1" applyProtection="1">
      <alignment horizontal="left" vertical="center"/>
      <protection locked="0"/>
    </xf>
    <xf numFmtId="16" fontId="20" fillId="2" borderId="11" xfId="0" applyNumberFormat="1" applyFont="1" applyFill="1" applyBorder="1" applyAlignment="1" applyProtection="1">
      <alignment horizontal="left" vertical="center"/>
      <protection locked="0"/>
    </xf>
    <xf numFmtId="0" fontId="29" fillId="2" borderId="26" xfId="0" applyFont="1" applyFill="1" applyBorder="1" applyAlignment="1" applyProtection="1">
      <alignment horizontal="left" vertical="center"/>
      <protection locked="0"/>
    </xf>
    <xf numFmtId="0" fontId="29" fillId="2" borderId="27" xfId="0" applyFont="1" applyFill="1" applyBorder="1" applyAlignment="1" applyProtection="1">
      <alignment horizontal="left" vertical="center"/>
      <protection locked="0"/>
    </xf>
    <xf numFmtId="0" fontId="29" fillId="2" borderId="11" xfId="0" applyFont="1" applyFill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6" fontId="20" fillId="2" borderId="26" xfId="0" applyNumberFormat="1" applyFont="1" applyFill="1" applyBorder="1" applyAlignment="1" applyProtection="1">
      <alignment horizontal="center" vertical="center"/>
      <protection locked="0"/>
    </xf>
    <xf numFmtId="16" fontId="20" fillId="2" borderId="27" xfId="0" applyNumberFormat="1" applyFont="1" applyFill="1" applyBorder="1" applyAlignment="1" applyProtection="1">
      <alignment horizontal="center" vertical="center"/>
      <protection locked="0"/>
    </xf>
    <xf numFmtId="16" fontId="20" fillId="2" borderId="11" xfId="0" applyNumberFormat="1" applyFont="1" applyFill="1" applyBorder="1" applyAlignment="1" applyProtection="1">
      <alignment horizontal="center" vertical="center"/>
      <protection locked="0"/>
    </xf>
    <xf numFmtId="0" fontId="13" fillId="0" borderId="31" xfId="0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16" fontId="30" fillId="2" borderId="26" xfId="0" applyNumberFormat="1" applyFont="1" applyFill="1" applyBorder="1" applyAlignment="1">
      <alignment horizontal="center" vertical="center"/>
    </xf>
    <xf numFmtId="16" fontId="30" fillId="2" borderId="27" xfId="0" applyNumberFormat="1" applyFont="1" applyFill="1" applyBorder="1" applyAlignment="1">
      <alignment horizontal="center" vertical="center"/>
    </xf>
    <xf numFmtId="16" fontId="30" fillId="2" borderId="11" xfId="0" applyNumberFormat="1" applyFont="1" applyFill="1" applyBorder="1" applyAlignment="1">
      <alignment horizontal="center" vertical="center"/>
    </xf>
    <xf numFmtId="0" fontId="8" fillId="2" borderId="28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2" borderId="30" xfId="0" applyFont="1" applyFill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left"/>
      <protection locked="0"/>
    </xf>
    <xf numFmtId="0" fontId="0" fillId="0" borderId="43" xfId="0" applyBorder="1" applyAlignment="1">
      <alignment horizontal="center" vertical="center" wrapText="1"/>
    </xf>
    <xf numFmtId="1" fontId="4" fillId="0" borderId="43" xfId="0" applyNumberFormat="1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33" fillId="0" borderId="33" xfId="1" applyFont="1" applyBorder="1" applyAlignment="1" applyProtection="1">
      <alignment horizontal="center"/>
      <protection locked="0"/>
    </xf>
    <xf numFmtId="0" fontId="33" fillId="0" borderId="34" xfId="1" applyFont="1" applyBorder="1" applyAlignment="1" applyProtection="1">
      <alignment horizontal="center"/>
      <protection locked="0"/>
    </xf>
    <xf numFmtId="0" fontId="33" fillId="0" borderId="49" xfId="1" applyFont="1" applyBorder="1" applyAlignment="1" applyProtection="1">
      <alignment horizontal="center"/>
      <protection locked="0"/>
    </xf>
    <xf numFmtId="0" fontId="33" fillId="0" borderId="9" xfId="1" applyFont="1" applyBorder="1" applyAlignment="1" applyProtection="1">
      <alignment horizontal="center" vertical="center" wrapText="1"/>
      <protection locked="0"/>
    </xf>
    <xf numFmtId="0" fontId="33" fillId="0" borderId="47" xfId="1" applyFont="1" applyBorder="1" applyAlignment="1" applyProtection="1">
      <alignment horizontal="center" vertical="center" wrapText="1"/>
      <protection locked="0"/>
    </xf>
    <xf numFmtId="0" fontId="33" fillId="0" borderId="48" xfId="1" applyFont="1" applyBorder="1" applyAlignment="1" applyProtection="1">
      <alignment horizontal="center" vertical="center" wrapText="1"/>
      <protection locked="0"/>
    </xf>
    <xf numFmtId="0" fontId="33" fillId="0" borderId="42" xfId="1" applyFont="1" applyBorder="1" applyAlignment="1" applyProtection="1">
      <alignment horizontal="center" vertical="center" wrapText="1"/>
      <protection locked="0"/>
    </xf>
    <xf numFmtId="0" fontId="33" fillId="0" borderId="43" xfId="1" applyFont="1" applyBorder="1" applyAlignment="1" applyProtection="1">
      <alignment horizontal="center" vertical="center" wrapText="1"/>
      <protection locked="0"/>
    </xf>
    <xf numFmtId="0" fontId="33" fillId="0" borderId="44" xfId="1" applyFont="1" applyBorder="1" applyAlignment="1" applyProtection="1">
      <alignment horizontal="center" vertical="center" wrapText="1"/>
      <protection locked="0"/>
    </xf>
    <xf numFmtId="0" fontId="33" fillId="0" borderId="16" xfId="1" applyFont="1" applyBorder="1" applyAlignment="1" applyProtection="1">
      <alignment horizontal="center" vertical="center"/>
      <protection locked="0"/>
    </xf>
    <xf numFmtId="0" fontId="33" fillId="0" borderId="45" xfId="1" applyFont="1" applyBorder="1" applyAlignment="1" applyProtection="1">
      <alignment horizontal="center" vertical="center"/>
      <protection locked="0"/>
    </xf>
    <xf numFmtId="0" fontId="33" fillId="0" borderId="12" xfId="1" applyFont="1" applyBorder="1" applyAlignment="1" applyProtection="1">
      <alignment horizontal="center" vertical="center"/>
      <protection locked="0"/>
    </xf>
    <xf numFmtId="0" fontId="33" fillId="0" borderId="40" xfId="1" applyFont="1" applyBorder="1" applyAlignment="1" applyProtection="1">
      <alignment horizontal="center" vertical="center"/>
      <protection locked="0"/>
    </xf>
    <xf numFmtId="0" fontId="33" fillId="0" borderId="15" xfId="1" applyFont="1" applyBorder="1" applyAlignment="1" applyProtection="1">
      <alignment horizontal="center" vertical="center"/>
      <protection locked="0"/>
    </xf>
    <xf numFmtId="0" fontId="33" fillId="0" borderId="50" xfId="1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>
      <alignment horizontal="center" vertical="center"/>
    </xf>
    <xf numFmtId="0" fontId="33" fillId="0" borderId="15" xfId="1" applyFont="1" applyBorder="1" applyAlignment="1" applyProtection="1">
      <alignment horizontal="left"/>
      <protection locked="0"/>
    </xf>
    <xf numFmtId="0" fontId="11" fillId="0" borderId="16" xfId="1" applyFont="1" applyBorder="1" applyAlignment="1" applyProtection="1">
      <alignment horizontal="left"/>
      <protection locked="0"/>
    </xf>
    <xf numFmtId="0" fontId="33" fillId="0" borderId="12" xfId="1" applyFont="1" applyBorder="1" applyAlignment="1" applyProtection="1">
      <alignment horizontal="left"/>
      <protection locked="0"/>
    </xf>
    <xf numFmtId="0" fontId="11" fillId="0" borderId="12" xfId="1" applyFont="1" applyBorder="1" applyAlignment="1" applyProtection="1">
      <alignment horizontal="left"/>
      <protection locked="0"/>
    </xf>
    <xf numFmtId="0" fontId="35" fillId="0" borderId="46" xfId="1" applyFont="1" applyBorder="1" applyAlignment="1" applyProtection="1">
      <alignment horizontal="center" vertical="center" textRotation="90" wrapText="1"/>
      <protection locked="0"/>
    </xf>
    <xf numFmtId="0" fontId="35" fillId="0" borderId="38" xfId="1" applyFont="1" applyBorder="1" applyAlignment="1" applyProtection="1">
      <alignment horizontal="center" vertical="center" textRotation="90" wrapText="1"/>
      <protection locked="0"/>
    </xf>
    <xf numFmtId="0" fontId="35" fillId="0" borderId="39" xfId="1" applyFont="1" applyBorder="1" applyAlignment="1" applyProtection="1">
      <alignment horizontal="center" vertical="center" textRotation="90" wrapText="1"/>
      <protection locked="0"/>
    </xf>
    <xf numFmtId="0" fontId="3" fillId="0" borderId="42" xfId="1" applyFont="1" applyBorder="1" applyAlignment="1" applyProtection="1">
      <alignment horizontal="center" vertical="center"/>
      <protection locked="0"/>
    </xf>
    <xf numFmtId="0" fontId="3" fillId="0" borderId="43" xfId="1" applyFont="1" applyBorder="1" applyAlignment="1" applyProtection="1">
      <alignment horizontal="center" vertical="center"/>
      <protection locked="0"/>
    </xf>
    <xf numFmtId="0" fontId="3" fillId="0" borderId="44" xfId="1" applyFont="1" applyBorder="1" applyAlignment="1" applyProtection="1">
      <alignment horizontal="center" vertical="center"/>
      <protection locked="0"/>
    </xf>
    <xf numFmtId="0" fontId="33" fillId="0" borderId="19" xfId="1" applyFont="1" applyBorder="1" applyAlignment="1" applyProtection="1">
      <alignment horizontal="center"/>
      <protection locked="0"/>
    </xf>
    <xf numFmtId="0" fontId="33" fillId="0" borderId="20" xfId="1" applyFont="1" applyBorder="1" applyAlignment="1" applyProtection="1">
      <alignment horizontal="center"/>
      <protection locked="0"/>
    </xf>
    <xf numFmtId="0" fontId="33" fillId="0" borderId="51" xfId="1" applyFont="1" applyBorder="1" applyAlignment="1" applyProtection="1">
      <alignment horizontal="center"/>
      <protection locked="0"/>
    </xf>
    <xf numFmtId="0" fontId="33" fillId="0" borderId="21" xfId="1" applyFont="1" applyBorder="1" applyAlignment="1" applyProtection="1">
      <alignment horizontal="center"/>
      <protection locked="0"/>
    </xf>
    <xf numFmtId="0" fontId="10" fillId="2" borderId="12" xfId="0" applyFont="1" applyFill="1" applyBorder="1" applyAlignment="1"/>
    <xf numFmtId="0" fontId="10" fillId="2" borderId="12" xfId="0" applyFont="1" applyFill="1" applyBorder="1"/>
  </cellXfs>
  <cellStyles count="2">
    <cellStyle name="Normal" xfId="0" builtinId="0"/>
    <cellStyle name="Normal 2" xfId="1"/>
  </cellStyles>
  <dxfs count="12"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11</xdr:col>
      <xdr:colOff>0</xdr:colOff>
      <xdr:row>65</xdr:row>
      <xdr:rowOff>0</xdr:rowOff>
    </xdr:to>
    <xdr:cxnSp macro="">
      <xdr:nvCxnSpPr>
        <xdr:cNvPr id="9232" name="Conector reto 9">
          <a:extLst>
            <a:ext uri="{FF2B5EF4-FFF2-40B4-BE49-F238E27FC236}">
              <a16:creationId xmlns:a16="http://schemas.microsoft.com/office/drawing/2014/main" id="{7963AB00-5101-45EA-B7AD-7A15CD3B4C86}"/>
            </a:ext>
          </a:extLst>
        </xdr:cNvPr>
        <xdr:cNvCxnSpPr>
          <a:cxnSpLocks noChangeShapeType="1"/>
        </xdr:cNvCxnSpPr>
      </xdr:nvCxnSpPr>
      <xdr:spPr bwMode="auto">
        <a:xfrm>
          <a:off x="0" y="12031980"/>
          <a:ext cx="12626340" cy="4518660"/>
        </a:xfrm>
        <a:prstGeom prst="line">
          <a:avLst/>
        </a:prstGeom>
        <a:noFill/>
        <a:ln w="9525" algn="ctr">
          <a:solidFill>
            <a:srgbClr val="4A7EBB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0</xdr:row>
      <xdr:rowOff>68580</xdr:rowOff>
    </xdr:from>
    <xdr:to>
      <xdr:col>1</xdr:col>
      <xdr:colOff>518160</xdr:colOff>
      <xdr:row>2</xdr:row>
      <xdr:rowOff>137160</xdr:rowOff>
    </xdr:to>
    <xdr:pic>
      <xdr:nvPicPr>
        <xdr:cNvPr id="2" name="Picture 2" descr="brasao">
          <a:extLst>
            <a:ext uri="{FF2B5EF4-FFF2-40B4-BE49-F238E27FC236}">
              <a16:creationId xmlns:a16="http://schemas.microsoft.com/office/drawing/2014/main" id="{8DB457F4-E877-4505-99B3-C3B06EA4D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5720"/>
          <a:ext cx="46482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0</xdr:row>
      <xdr:rowOff>7620</xdr:rowOff>
    </xdr:from>
    <xdr:to>
      <xdr:col>1</xdr:col>
      <xdr:colOff>510540</xdr:colOff>
      <xdr:row>3</xdr:row>
      <xdr:rowOff>0</xdr:rowOff>
    </xdr:to>
    <xdr:pic>
      <xdr:nvPicPr>
        <xdr:cNvPr id="3" name="Picture 2" descr="brasao">
          <a:extLst>
            <a:ext uri="{FF2B5EF4-FFF2-40B4-BE49-F238E27FC236}">
              <a16:creationId xmlns:a16="http://schemas.microsoft.com/office/drawing/2014/main" id="{233C29D0-28B5-41D6-A436-63D8B1DE7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53340"/>
          <a:ext cx="47244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ECRETARIA02\Secretaria02\Kelly\2011\Canhotos%20Subsequente\canho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º - Freq."/>
      <sheetName val="1º - Cont."/>
      <sheetName val="2º - Freq."/>
      <sheetName val="2º - Cont."/>
      <sheetName val="3º - Freq."/>
      <sheetName val="3º - Cont."/>
      <sheetName val="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I12"/>
        </row>
        <row r="13">
          <cell r="BI13"/>
        </row>
        <row r="14">
          <cell r="BI14"/>
        </row>
        <row r="15">
          <cell r="BI15"/>
        </row>
        <row r="16">
          <cell r="BI16"/>
        </row>
        <row r="17">
          <cell r="BI17"/>
        </row>
        <row r="18">
          <cell r="BI18"/>
        </row>
        <row r="19">
          <cell r="BI19"/>
        </row>
        <row r="20">
          <cell r="BI20"/>
        </row>
        <row r="21">
          <cell r="BI21"/>
        </row>
        <row r="22">
          <cell r="BI22"/>
        </row>
        <row r="23">
          <cell r="BI23"/>
        </row>
        <row r="24">
          <cell r="BI24"/>
        </row>
        <row r="25">
          <cell r="BI25"/>
        </row>
        <row r="26">
          <cell r="BI26"/>
        </row>
        <row r="27">
          <cell r="BI27"/>
        </row>
        <row r="28">
          <cell r="BI28"/>
        </row>
        <row r="29">
          <cell r="BI29"/>
        </row>
        <row r="30">
          <cell r="BI30"/>
        </row>
        <row r="31">
          <cell r="BI31"/>
        </row>
        <row r="32">
          <cell r="BI32"/>
        </row>
        <row r="33">
          <cell r="BI33"/>
        </row>
        <row r="34">
          <cell r="BI34"/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tabSelected="1" view="pageBreakPreview" zoomScale="76" zoomScaleNormal="75" zoomScaleSheetLayoutView="76" workbookViewId="0">
      <pane xSplit="2" ySplit="6" topLeftCell="C43" activePane="bottomRight" state="frozen"/>
      <selection activeCell="A2" sqref="A1:F3"/>
      <selection pane="topRight" activeCell="A2" sqref="A1:F3"/>
      <selection pane="bottomLeft" activeCell="A2" sqref="A1:F3"/>
      <selection pane="bottomRight" activeCell="B52" sqref="B52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142" t="s">
        <v>27</v>
      </c>
      <c r="B1" s="143"/>
      <c r="C1" s="148" t="s">
        <v>8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9"/>
      <c r="P1" s="1" t="s">
        <v>14</v>
      </c>
      <c r="Q1" s="2"/>
      <c r="R1" s="2"/>
      <c r="S1" s="2"/>
      <c r="T1" s="13"/>
      <c r="U1" s="123">
        <f>AQ3</f>
        <v>0</v>
      </c>
      <c r="V1" s="3"/>
      <c r="W1" s="2" t="s">
        <v>13</v>
      </c>
      <c r="X1" s="2"/>
      <c r="Y1" s="2"/>
      <c r="Z1" s="2"/>
      <c r="AA1" s="2"/>
      <c r="AB1" s="2"/>
      <c r="AC1" s="23">
        <v>0</v>
      </c>
      <c r="AD1" s="2"/>
      <c r="AE1" s="2"/>
      <c r="AF1" s="2"/>
      <c r="AG1" s="2" t="s">
        <v>17</v>
      </c>
      <c r="AH1" s="2"/>
      <c r="AI1" s="2"/>
      <c r="AJ1" s="19">
        <f>AC1-U1</f>
        <v>0</v>
      </c>
      <c r="AK1" s="2"/>
      <c r="AL1" s="45" t="s">
        <v>50</v>
      </c>
      <c r="AM1" s="2"/>
      <c r="AN1" s="2"/>
      <c r="AO1" s="2"/>
      <c r="AP1" s="45"/>
      <c r="AQ1" s="45"/>
      <c r="AR1" s="45"/>
      <c r="AS1" s="45"/>
      <c r="AT1" s="45"/>
      <c r="AU1" s="45"/>
      <c r="AV1" s="45"/>
      <c r="AW1" s="45"/>
      <c r="AX1" s="45"/>
      <c r="AY1" s="46"/>
      <c r="AZ1" s="4"/>
      <c r="BA1" s="4"/>
      <c r="BB1" s="4"/>
    </row>
    <row r="2" spans="1:55" s="5" customFormat="1" ht="35.1" customHeight="1" x14ac:dyDescent="0.25">
      <c r="A2" s="144" t="s">
        <v>100</v>
      </c>
      <c r="B2" s="144"/>
      <c r="C2" s="60" t="s">
        <v>15</v>
      </c>
      <c r="D2" s="47"/>
      <c r="E2" s="54"/>
      <c r="F2" s="57" t="s">
        <v>34</v>
      </c>
      <c r="G2" s="58"/>
      <c r="H2" s="58"/>
      <c r="I2" s="58"/>
      <c r="J2" s="58"/>
      <c r="K2" s="58"/>
      <c r="L2" s="58"/>
      <c r="M2" s="58"/>
      <c r="N2" s="58"/>
      <c r="O2" s="59"/>
      <c r="P2" s="55"/>
      <c r="Q2" s="55" t="s">
        <v>16</v>
      </c>
      <c r="R2" s="47"/>
      <c r="S2" s="48"/>
      <c r="T2" s="54"/>
      <c r="U2" s="57" t="s">
        <v>35</v>
      </c>
      <c r="V2" s="58"/>
      <c r="W2" s="58"/>
      <c r="X2" s="58"/>
      <c r="Y2" s="58"/>
      <c r="Z2" s="58"/>
      <c r="AA2" s="58"/>
      <c r="AB2" s="59"/>
      <c r="AC2" s="59"/>
      <c r="AD2" s="59"/>
      <c r="AE2" s="59"/>
      <c r="AF2" s="59"/>
      <c r="AG2" s="59"/>
      <c r="AH2" s="63"/>
      <c r="AI2" s="63"/>
      <c r="AJ2" s="63"/>
      <c r="AK2" s="63"/>
      <c r="AL2" s="63"/>
      <c r="AM2" s="63"/>
      <c r="AN2" s="63"/>
      <c r="AO2" s="63"/>
      <c r="AP2" s="63"/>
      <c r="AQ2" s="64"/>
      <c r="AR2" s="146" t="s">
        <v>3</v>
      </c>
      <c r="AS2" s="147"/>
      <c r="AT2" s="147"/>
      <c r="AU2" s="147"/>
      <c r="AV2" s="145" t="s">
        <v>9</v>
      </c>
      <c r="AW2" s="141" t="s">
        <v>4</v>
      </c>
      <c r="AX2" s="140" t="s">
        <v>5</v>
      </c>
      <c r="AY2" s="140" t="s">
        <v>7</v>
      </c>
      <c r="AZ2" s="43" t="s">
        <v>7</v>
      </c>
    </row>
    <row r="3" spans="1:55" s="5" customFormat="1" ht="24.9" customHeight="1" x14ac:dyDescent="0.25">
      <c r="A3" s="150" t="s">
        <v>33</v>
      </c>
      <c r="B3" s="150"/>
      <c r="C3" s="61">
        <v>1</v>
      </c>
      <c r="D3" s="49">
        <v>2</v>
      </c>
      <c r="E3" s="49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6">
        <v>11</v>
      </c>
      <c r="N3" s="56">
        <v>12</v>
      </c>
      <c r="O3" s="56">
        <v>13</v>
      </c>
      <c r="P3" s="56">
        <v>14</v>
      </c>
      <c r="Q3" s="49">
        <v>15</v>
      </c>
      <c r="R3" s="49">
        <v>16</v>
      </c>
      <c r="S3" s="49">
        <v>17</v>
      </c>
      <c r="T3" s="49">
        <v>18</v>
      </c>
      <c r="U3" s="56">
        <v>19</v>
      </c>
      <c r="V3" s="56">
        <v>20</v>
      </c>
      <c r="W3" s="56">
        <v>21</v>
      </c>
      <c r="X3" s="56">
        <v>22</v>
      </c>
      <c r="Y3" s="56">
        <v>23</v>
      </c>
      <c r="Z3" s="56">
        <v>24</v>
      </c>
      <c r="AA3" s="56">
        <v>25</v>
      </c>
      <c r="AB3" s="56">
        <v>26</v>
      </c>
      <c r="AC3" s="56">
        <v>27</v>
      </c>
      <c r="AD3" s="56">
        <v>28</v>
      </c>
      <c r="AE3" s="56">
        <v>29</v>
      </c>
      <c r="AF3" s="56">
        <v>30</v>
      </c>
      <c r="AG3" s="56">
        <v>31</v>
      </c>
      <c r="AH3" s="56">
        <v>32</v>
      </c>
      <c r="AI3" s="56">
        <v>33</v>
      </c>
      <c r="AJ3" s="56">
        <v>34</v>
      </c>
      <c r="AK3" s="56">
        <v>35</v>
      </c>
      <c r="AL3" s="56">
        <v>36</v>
      </c>
      <c r="AM3" s="56">
        <v>37</v>
      </c>
      <c r="AN3" s="56">
        <v>38</v>
      </c>
      <c r="AO3" s="56">
        <v>39</v>
      </c>
      <c r="AP3" s="56">
        <v>40</v>
      </c>
      <c r="AQ3" s="62">
        <f>COUNT(C4:AP4)+'Pauta2-1T '!AQ6</f>
        <v>0</v>
      </c>
      <c r="AR3" s="53" t="s">
        <v>6</v>
      </c>
      <c r="AS3" s="53" t="s">
        <v>6</v>
      </c>
      <c r="AT3" s="53" t="s">
        <v>6</v>
      </c>
      <c r="AU3" s="53" t="s">
        <v>6</v>
      </c>
      <c r="AV3" s="145"/>
      <c r="AW3" s="141"/>
      <c r="AX3" s="140"/>
      <c r="AY3" s="140"/>
      <c r="AZ3" s="43"/>
    </row>
    <row r="4" spans="1:55" s="5" customFormat="1" ht="50.1" customHeight="1" x14ac:dyDescent="0.25">
      <c r="A4" s="150"/>
      <c r="B4" s="150"/>
      <c r="C4" s="152"/>
      <c r="D4" s="152"/>
      <c r="E4" s="153"/>
      <c r="F4" s="154"/>
      <c r="G4" s="153"/>
      <c r="H4" s="154"/>
      <c r="I4" s="153"/>
      <c r="J4" s="154"/>
      <c r="K4" s="153"/>
      <c r="L4" s="154"/>
      <c r="M4" s="153"/>
      <c r="N4" s="154"/>
      <c r="O4" s="153"/>
      <c r="P4" s="154"/>
      <c r="Q4" s="153"/>
      <c r="R4" s="154"/>
      <c r="S4" s="153"/>
      <c r="T4" s="154"/>
      <c r="U4" s="153"/>
      <c r="V4" s="154"/>
      <c r="W4" s="153"/>
      <c r="X4" s="154"/>
      <c r="Y4" s="153"/>
      <c r="Z4" s="154"/>
      <c r="AA4" s="153"/>
      <c r="AB4" s="154"/>
      <c r="AC4" s="153"/>
      <c r="AD4" s="154"/>
      <c r="AE4" s="153"/>
      <c r="AF4" s="154"/>
      <c r="AG4" s="153"/>
      <c r="AH4" s="154"/>
      <c r="AI4" s="153"/>
      <c r="AJ4" s="154"/>
      <c r="AK4" s="153"/>
      <c r="AL4" s="154"/>
      <c r="AM4" s="153"/>
      <c r="AN4" s="154"/>
      <c r="AO4" s="153"/>
      <c r="AP4" s="154"/>
      <c r="AQ4" s="139" t="s">
        <v>0</v>
      </c>
      <c r="AR4" s="81" t="s">
        <v>31</v>
      </c>
      <c r="AS4" s="81" t="s">
        <v>31</v>
      </c>
      <c r="AT4" s="81" t="s">
        <v>31</v>
      </c>
      <c r="AU4" s="81" t="s">
        <v>31</v>
      </c>
      <c r="AV4" s="145"/>
      <c r="AW4" s="141"/>
      <c r="AX4" s="140"/>
      <c r="AY4" s="140"/>
      <c r="AZ4" s="43"/>
    </row>
    <row r="5" spans="1:55" s="5" customFormat="1" ht="24.9" customHeight="1" x14ac:dyDescent="0.4">
      <c r="A5" s="151" t="s">
        <v>1</v>
      </c>
      <c r="B5" s="151" t="s">
        <v>2</v>
      </c>
      <c r="C5" s="152"/>
      <c r="D5" s="152"/>
      <c r="E5" s="153"/>
      <c r="F5" s="155"/>
      <c r="G5" s="153"/>
      <c r="H5" s="155"/>
      <c r="I5" s="153"/>
      <c r="J5" s="155"/>
      <c r="K5" s="153"/>
      <c r="L5" s="155"/>
      <c r="M5" s="153"/>
      <c r="N5" s="155"/>
      <c r="O5" s="153"/>
      <c r="P5" s="155"/>
      <c r="Q5" s="153"/>
      <c r="R5" s="155"/>
      <c r="S5" s="153"/>
      <c r="T5" s="155"/>
      <c r="U5" s="153"/>
      <c r="V5" s="155"/>
      <c r="W5" s="153"/>
      <c r="X5" s="155"/>
      <c r="Y5" s="153"/>
      <c r="Z5" s="155"/>
      <c r="AA5" s="153"/>
      <c r="AB5" s="155"/>
      <c r="AC5" s="153"/>
      <c r="AD5" s="155"/>
      <c r="AE5" s="153"/>
      <c r="AF5" s="155"/>
      <c r="AG5" s="153"/>
      <c r="AH5" s="155"/>
      <c r="AI5" s="153"/>
      <c r="AJ5" s="155"/>
      <c r="AK5" s="153"/>
      <c r="AL5" s="155"/>
      <c r="AM5" s="153"/>
      <c r="AN5" s="155"/>
      <c r="AO5" s="153"/>
      <c r="AP5" s="155"/>
      <c r="AQ5" s="139"/>
      <c r="AR5" s="51" t="s">
        <v>28</v>
      </c>
      <c r="AS5" s="131" t="s">
        <v>20</v>
      </c>
      <c r="AT5" s="51" t="s">
        <v>29</v>
      </c>
      <c r="AU5" s="51" t="s">
        <v>30</v>
      </c>
      <c r="AV5" s="145"/>
      <c r="AW5" s="141"/>
      <c r="AX5" s="140"/>
      <c r="AY5" s="140"/>
      <c r="AZ5" s="43"/>
    </row>
    <row r="6" spans="1:55" s="5" customFormat="1" ht="24.9" customHeight="1" thickBot="1" x14ac:dyDescent="0.3">
      <c r="A6" s="151"/>
      <c r="B6" s="151"/>
      <c r="C6" s="152"/>
      <c r="D6" s="152"/>
      <c r="E6" s="153"/>
      <c r="F6" s="156"/>
      <c r="G6" s="153"/>
      <c r="H6" s="156"/>
      <c r="I6" s="153"/>
      <c r="J6" s="156"/>
      <c r="K6" s="153"/>
      <c r="L6" s="156"/>
      <c r="M6" s="153"/>
      <c r="N6" s="156"/>
      <c r="O6" s="153"/>
      <c r="P6" s="156"/>
      <c r="Q6" s="153"/>
      <c r="R6" s="156"/>
      <c r="S6" s="153"/>
      <c r="T6" s="156"/>
      <c r="U6" s="153"/>
      <c r="V6" s="156"/>
      <c r="W6" s="153"/>
      <c r="X6" s="156"/>
      <c r="Y6" s="153"/>
      <c r="Z6" s="156"/>
      <c r="AA6" s="153"/>
      <c r="AB6" s="156"/>
      <c r="AC6" s="153"/>
      <c r="AD6" s="156"/>
      <c r="AE6" s="153"/>
      <c r="AF6" s="156"/>
      <c r="AG6" s="153"/>
      <c r="AH6" s="156"/>
      <c r="AI6" s="153"/>
      <c r="AJ6" s="156"/>
      <c r="AK6" s="153"/>
      <c r="AL6" s="156"/>
      <c r="AM6" s="153"/>
      <c r="AN6" s="156"/>
      <c r="AO6" s="153"/>
      <c r="AP6" s="156"/>
      <c r="AQ6" s="50">
        <f>COUNT(C4:AP4)+'Pauta2-1T '!AQ6</f>
        <v>0</v>
      </c>
      <c r="AR6" s="82"/>
      <c r="AS6" s="82"/>
      <c r="AT6" s="82"/>
      <c r="AU6" s="82"/>
      <c r="AV6" s="145"/>
      <c r="AW6" s="141"/>
      <c r="AX6" s="140"/>
      <c r="AY6" s="140"/>
      <c r="AZ6" s="44"/>
    </row>
    <row r="7" spans="1:55" s="5" customFormat="1" ht="24.9" customHeight="1" thickBot="1" x14ac:dyDescent="0.45">
      <c r="A7" s="138">
        <v>1</v>
      </c>
      <c r="B7" s="221" t="s">
        <v>62</v>
      </c>
      <c r="C7" s="35" t="s">
        <v>19</v>
      </c>
      <c r="D7" s="35" t="s">
        <v>19</v>
      </c>
      <c r="E7" s="35" t="s">
        <v>19</v>
      </c>
      <c r="F7" s="35" t="s">
        <v>19</v>
      </c>
      <c r="G7" s="35" t="s">
        <v>19</v>
      </c>
      <c r="H7" s="35" t="s">
        <v>19</v>
      </c>
      <c r="I7" s="35" t="s">
        <v>19</v>
      </c>
      <c r="J7" s="35" t="s">
        <v>19</v>
      </c>
      <c r="K7" s="35" t="s">
        <v>19</v>
      </c>
      <c r="L7" s="35" t="s">
        <v>19</v>
      </c>
      <c r="M7" s="35" t="s">
        <v>19</v>
      </c>
      <c r="N7" s="35" t="s">
        <v>19</v>
      </c>
      <c r="O7" s="35" t="s">
        <v>19</v>
      </c>
      <c r="P7" s="35" t="s">
        <v>19</v>
      </c>
      <c r="Q7" s="35" t="s">
        <v>19</v>
      </c>
      <c r="R7" s="35" t="s">
        <v>19</v>
      </c>
      <c r="S7" s="35" t="s">
        <v>19</v>
      </c>
      <c r="T7" s="35" t="s">
        <v>19</v>
      </c>
      <c r="U7" s="35" t="s">
        <v>19</v>
      </c>
      <c r="V7" s="35" t="s">
        <v>19</v>
      </c>
      <c r="W7" s="35" t="s">
        <v>19</v>
      </c>
      <c r="X7" s="35" t="s">
        <v>19</v>
      </c>
      <c r="Y7" s="35" t="s">
        <v>19</v>
      </c>
      <c r="Z7" s="35" t="s">
        <v>19</v>
      </c>
      <c r="AA7" s="35" t="s">
        <v>19</v>
      </c>
      <c r="AB7" s="35" t="s">
        <v>19</v>
      </c>
      <c r="AC7" s="35" t="s">
        <v>19</v>
      </c>
      <c r="AD7" s="35" t="s">
        <v>19</v>
      </c>
      <c r="AE7" s="35" t="s">
        <v>19</v>
      </c>
      <c r="AF7" s="35" t="s">
        <v>19</v>
      </c>
      <c r="AG7" s="35" t="s">
        <v>19</v>
      </c>
      <c r="AH7" s="35" t="s">
        <v>19</v>
      </c>
      <c r="AI7" s="35" t="s">
        <v>19</v>
      </c>
      <c r="AJ7" s="35" t="s">
        <v>19</v>
      </c>
      <c r="AK7" s="35" t="s">
        <v>19</v>
      </c>
      <c r="AL7" s="35" t="s">
        <v>19</v>
      </c>
      <c r="AM7" s="35" t="s">
        <v>19</v>
      </c>
      <c r="AN7" s="35" t="s">
        <v>19</v>
      </c>
      <c r="AO7" s="35" t="s">
        <v>19</v>
      </c>
      <c r="AP7" s="35" t="s">
        <v>19</v>
      </c>
      <c r="AQ7" s="65">
        <f>COUNTIF(C7:AP7,"f")+'Pauta2-1T '!AQ7</f>
        <v>0</v>
      </c>
      <c r="AR7" s="82"/>
      <c r="AS7" s="82"/>
      <c r="AT7" s="82"/>
      <c r="AU7" s="82"/>
      <c r="AV7" s="82"/>
      <c r="AW7" s="79">
        <f t="shared" ref="AW7:AW56" si="0">SUM(AR7,AT7,AU7)+SUM(MAX(AS7,AV7))</f>
        <v>0</v>
      </c>
      <c r="AX7" s="78"/>
      <c r="AY7" s="79">
        <f>INT(AZ7)+IF(AZ7-INT(AZ7)&lt;0.25,0,IF(AZ7-INT(AZ7)&lt;0.5,0,1))</f>
        <v>0</v>
      </c>
      <c r="AZ7" s="32">
        <f>LARGE(AW7:AX7,1)</f>
        <v>0</v>
      </c>
      <c r="BA7" s="11"/>
    </row>
    <row r="8" spans="1:55" s="5" customFormat="1" ht="24.9" customHeight="1" thickBot="1" x14ac:dyDescent="0.45">
      <c r="A8" s="138">
        <v>2</v>
      </c>
      <c r="B8" s="221" t="s">
        <v>63</v>
      </c>
      <c r="C8" s="35" t="s">
        <v>19</v>
      </c>
      <c r="D8" s="35" t="s">
        <v>19</v>
      </c>
      <c r="E8" s="35" t="s">
        <v>19</v>
      </c>
      <c r="F8" s="35" t="s">
        <v>19</v>
      </c>
      <c r="G8" s="35" t="s">
        <v>19</v>
      </c>
      <c r="H8" s="35" t="s">
        <v>19</v>
      </c>
      <c r="I8" s="35" t="s">
        <v>19</v>
      </c>
      <c r="J8" s="35" t="s">
        <v>19</v>
      </c>
      <c r="K8" s="35" t="s">
        <v>19</v>
      </c>
      <c r="L8" s="35" t="s">
        <v>19</v>
      </c>
      <c r="M8" s="35" t="s">
        <v>19</v>
      </c>
      <c r="N8" s="35" t="s">
        <v>19</v>
      </c>
      <c r="O8" s="35" t="s">
        <v>19</v>
      </c>
      <c r="P8" s="35" t="s">
        <v>19</v>
      </c>
      <c r="Q8" s="35" t="s">
        <v>19</v>
      </c>
      <c r="R8" s="35" t="s">
        <v>19</v>
      </c>
      <c r="S8" s="35" t="s">
        <v>19</v>
      </c>
      <c r="T8" s="35" t="s">
        <v>19</v>
      </c>
      <c r="U8" s="35" t="s">
        <v>19</v>
      </c>
      <c r="V8" s="35" t="s">
        <v>19</v>
      </c>
      <c r="W8" s="35" t="s">
        <v>19</v>
      </c>
      <c r="X8" s="35" t="s">
        <v>19</v>
      </c>
      <c r="Y8" s="35" t="s">
        <v>19</v>
      </c>
      <c r="Z8" s="35" t="s">
        <v>19</v>
      </c>
      <c r="AA8" s="35" t="s">
        <v>19</v>
      </c>
      <c r="AB8" s="35" t="s">
        <v>19</v>
      </c>
      <c r="AC8" s="35" t="s">
        <v>19</v>
      </c>
      <c r="AD8" s="35" t="s">
        <v>19</v>
      </c>
      <c r="AE8" s="35" t="s">
        <v>19</v>
      </c>
      <c r="AF8" s="35" t="s">
        <v>19</v>
      </c>
      <c r="AG8" s="35" t="s">
        <v>19</v>
      </c>
      <c r="AH8" s="35" t="s">
        <v>19</v>
      </c>
      <c r="AI8" s="35" t="s">
        <v>19</v>
      </c>
      <c r="AJ8" s="35" t="s">
        <v>19</v>
      </c>
      <c r="AK8" s="35" t="s">
        <v>19</v>
      </c>
      <c r="AL8" s="35" t="s">
        <v>19</v>
      </c>
      <c r="AM8" s="35" t="s">
        <v>19</v>
      </c>
      <c r="AN8" s="35" t="s">
        <v>19</v>
      </c>
      <c r="AO8" s="35" t="s">
        <v>19</v>
      </c>
      <c r="AP8" s="35" t="s">
        <v>19</v>
      </c>
      <c r="AQ8" s="65">
        <f>COUNTIF(C8:AP8,"f")+'Pauta2-1T '!AQ8</f>
        <v>0</v>
      </c>
      <c r="AR8" s="82"/>
      <c r="AS8" s="82"/>
      <c r="AT8" s="82"/>
      <c r="AU8" s="82"/>
      <c r="AV8" s="82"/>
      <c r="AW8" s="79">
        <f t="shared" si="0"/>
        <v>0</v>
      </c>
      <c r="AX8" s="82"/>
      <c r="AY8" s="79">
        <f t="shared" ref="AY8:AY56" si="1">INT(AZ8)+IF(AZ8-INT(AZ8)&lt;0.25,0,IF(AZ8-INT(AZ8)&lt;0.5,0,1))</f>
        <v>0</v>
      </c>
      <c r="AZ8" s="32">
        <f>LARGE(AW8:AX8,1)</f>
        <v>0</v>
      </c>
      <c r="BA8" s="11"/>
    </row>
    <row r="9" spans="1:55" s="5" customFormat="1" ht="24.9" customHeight="1" thickBot="1" x14ac:dyDescent="0.45">
      <c r="A9" s="138">
        <v>3</v>
      </c>
      <c r="B9" s="222" t="s">
        <v>64</v>
      </c>
      <c r="C9" s="35" t="s">
        <v>19</v>
      </c>
      <c r="D9" s="35" t="s">
        <v>19</v>
      </c>
      <c r="E9" s="35" t="s">
        <v>19</v>
      </c>
      <c r="F9" s="35" t="s">
        <v>19</v>
      </c>
      <c r="G9" s="35" t="s">
        <v>19</v>
      </c>
      <c r="H9" s="35" t="s">
        <v>19</v>
      </c>
      <c r="I9" s="35" t="s">
        <v>19</v>
      </c>
      <c r="J9" s="35" t="s">
        <v>19</v>
      </c>
      <c r="K9" s="35" t="s">
        <v>19</v>
      </c>
      <c r="L9" s="35" t="s">
        <v>19</v>
      </c>
      <c r="M9" s="35" t="s">
        <v>19</v>
      </c>
      <c r="N9" s="35" t="s">
        <v>19</v>
      </c>
      <c r="O9" s="35" t="s">
        <v>19</v>
      </c>
      <c r="P9" s="35" t="s">
        <v>19</v>
      </c>
      <c r="Q9" s="35" t="s">
        <v>19</v>
      </c>
      <c r="R9" s="35" t="s">
        <v>19</v>
      </c>
      <c r="S9" s="35" t="s">
        <v>19</v>
      </c>
      <c r="T9" s="35" t="s">
        <v>19</v>
      </c>
      <c r="U9" s="35" t="s">
        <v>19</v>
      </c>
      <c r="V9" s="35" t="s">
        <v>19</v>
      </c>
      <c r="W9" s="35" t="s">
        <v>19</v>
      </c>
      <c r="X9" s="35" t="s">
        <v>19</v>
      </c>
      <c r="Y9" s="35" t="s">
        <v>19</v>
      </c>
      <c r="Z9" s="35" t="s">
        <v>19</v>
      </c>
      <c r="AA9" s="35" t="s">
        <v>19</v>
      </c>
      <c r="AB9" s="35" t="s">
        <v>19</v>
      </c>
      <c r="AC9" s="35" t="s">
        <v>19</v>
      </c>
      <c r="AD9" s="35" t="s">
        <v>19</v>
      </c>
      <c r="AE9" s="35" t="s">
        <v>19</v>
      </c>
      <c r="AF9" s="35" t="s">
        <v>19</v>
      </c>
      <c r="AG9" s="35" t="s">
        <v>19</v>
      </c>
      <c r="AH9" s="35" t="s">
        <v>19</v>
      </c>
      <c r="AI9" s="35" t="s">
        <v>19</v>
      </c>
      <c r="AJ9" s="35" t="s">
        <v>19</v>
      </c>
      <c r="AK9" s="35" t="s">
        <v>19</v>
      </c>
      <c r="AL9" s="35" t="s">
        <v>19</v>
      </c>
      <c r="AM9" s="35" t="s">
        <v>19</v>
      </c>
      <c r="AN9" s="35" t="s">
        <v>19</v>
      </c>
      <c r="AO9" s="35" t="s">
        <v>19</v>
      </c>
      <c r="AP9" s="35" t="s">
        <v>19</v>
      </c>
      <c r="AQ9" s="65">
        <f>COUNTIF(C9:AP9,"f")+'Pauta2-1T '!AQ9</f>
        <v>0</v>
      </c>
      <c r="AR9" s="82"/>
      <c r="AS9" s="82"/>
      <c r="AT9" s="82"/>
      <c r="AU9" s="82"/>
      <c r="AV9" s="82"/>
      <c r="AW9" s="79">
        <f t="shared" si="0"/>
        <v>0</v>
      </c>
      <c r="AX9" s="82"/>
      <c r="AY9" s="79">
        <f t="shared" si="1"/>
        <v>0</v>
      </c>
      <c r="AZ9" s="32">
        <f>LARGE(AW9:AX9,1)</f>
        <v>0</v>
      </c>
      <c r="BA9" s="11"/>
    </row>
    <row r="10" spans="1:55" s="6" customFormat="1" ht="24.9" customHeight="1" thickBot="1" x14ac:dyDescent="0.45">
      <c r="A10" s="138">
        <v>4</v>
      </c>
      <c r="B10" s="221" t="s">
        <v>65</v>
      </c>
      <c r="C10" s="35" t="s">
        <v>19</v>
      </c>
      <c r="D10" s="35" t="s">
        <v>19</v>
      </c>
      <c r="E10" s="35" t="s">
        <v>19</v>
      </c>
      <c r="F10" s="35" t="s">
        <v>19</v>
      </c>
      <c r="G10" s="35" t="s">
        <v>19</v>
      </c>
      <c r="H10" s="35" t="s">
        <v>19</v>
      </c>
      <c r="I10" s="35" t="s">
        <v>19</v>
      </c>
      <c r="J10" s="35" t="s">
        <v>19</v>
      </c>
      <c r="K10" s="35" t="s">
        <v>19</v>
      </c>
      <c r="L10" s="35" t="s">
        <v>19</v>
      </c>
      <c r="M10" s="35" t="s">
        <v>19</v>
      </c>
      <c r="N10" s="35" t="s">
        <v>19</v>
      </c>
      <c r="O10" s="35" t="s">
        <v>19</v>
      </c>
      <c r="P10" s="35" t="s">
        <v>19</v>
      </c>
      <c r="Q10" s="35" t="s">
        <v>19</v>
      </c>
      <c r="R10" s="35" t="s">
        <v>19</v>
      </c>
      <c r="S10" s="35" t="s">
        <v>19</v>
      </c>
      <c r="T10" s="35" t="s">
        <v>19</v>
      </c>
      <c r="U10" s="35" t="s">
        <v>19</v>
      </c>
      <c r="V10" s="35" t="s">
        <v>19</v>
      </c>
      <c r="W10" s="35" t="s">
        <v>19</v>
      </c>
      <c r="X10" s="35" t="s">
        <v>19</v>
      </c>
      <c r="Y10" s="35" t="s">
        <v>19</v>
      </c>
      <c r="Z10" s="35" t="s">
        <v>19</v>
      </c>
      <c r="AA10" s="35" t="s">
        <v>19</v>
      </c>
      <c r="AB10" s="35" t="s">
        <v>19</v>
      </c>
      <c r="AC10" s="35" t="s">
        <v>19</v>
      </c>
      <c r="AD10" s="35" t="s">
        <v>19</v>
      </c>
      <c r="AE10" s="35" t="s">
        <v>19</v>
      </c>
      <c r="AF10" s="35" t="s">
        <v>19</v>
      </c>
      <c r="AG10" s="35" t="s">
        <v>19</v>
      </c>
      <c r="AH10" s="35" t="s">
        <v>19</v>
      </c>
      <c r="AI10" s="35" t="s">
        <v>19</v>
      </c>
      <c r="AJ10" s="35" t="s">
        <v>19</v>
      </c>
      <c r="AK10" s="35" t="s">
        <v>19</v>
      </c>
      <c r="AL10" s="35" t="s">
        <v>19</v>
      </c>
      <c r="AM10" s="35" t="s">
        <v>19</v>
      </c>
      <c r="AN10" s="35" t="s">
        <v>19</v>
      </c>
      <c r="AO10" s="35" t="s">
        <v>19</v>
      </c>
      <c r="AP10" s="35" t="s">
        <v>19</v>
      </c>
      <c r="AQ10" s="65">
        <f>COUNTIF(C10:AP10,"f")+'Pauta2-1T '!AQ10</f>
        <v>0</v>
      </c>
      <c r="AR10" s="82"/>
      <c r="AS10" s="82"/>
      <c r="AT10" s="82"/>
      <c r="AU10" s="82"/>
      <c r="AV10" s="82"/>
      <c r="AW10" s="79">
        <f t="shared" si="0"/>
        <v>0</v>
      </c>
      <c r="AX10" s="82"/>
      <c r="AY10" s="79">
        <f t="shared" si="1"/>
        <v>0</v>
      </c>
      <c r="AZ10" s="32">
        <f>LARGE(AW10:AX10,1)</f>
        <v>0</v>
      </c>
      <c r="BA10" s="12"/>
    </row>
    <row r="11" spans="1:55" s="5" customFormat="1" ht="24.9" customHeight="1" thickBot="1" x14ac:dyDescent="0.45">
      <c r="A11" s="138">
        <v>5</v>
      </c>
      <c r="B11" s="221" t="s">
        <v>66</v>
      </c>
      <c r="C11" s="35" t="s">
        <v>19</v>
      </c>
      <c r="D11" s="35" t="s">
        <v>19</v>
      </c>
      <c r="E11" s="35" t="s">
        <v>19</v>
      </c>
      <c r="F11" s="35" t="s">
        <v>19</v>
      </c>
      <c r="G11" s="35" t="s">
        <v>19</v>
      </c>
      <c r="H11" s="35" t="s">
        <v>19</v>
      </c>
      <c r="I11" s="35" t="s">
        <v>19</v>
      </c>
      <c r="J11" s="35" t="s">
        <v>19</v>
      </c>
      <c r="K11" s="35" t="s">
        <v>19</v>
      </c>
      <c r="L11" s="35" t="s">
        <v>19</v>
      </c>
      <c r="M11" s="35" t="s">
        <v>19</v>
      </c>
      <c r="N11" s="35" t="s">
        <v>19</v>
      </c>
      <c r="O11" s="35" t="s">
        <v>19</v>
      </c>
      <c r="P11" s="35" t="s">
        <v>19</v>
      </c>
      <c r="Q11" s="35" t="s">
        <v>19</v>
      </c>
      <c r="R11" s="35" t="s">
        <v>19</v>
      </c>
      <c r="S11" s="35" t="s">
        <v>19</v>
      </c>
      <c r="T11" s="35" t="s">
        <v>19</v>
      </c>
      <c r="U11" s="35" t="s">
        <v>19</v>
      </c>
      <c r="V11" s="35" t="s">
        <v>19</v>
      </c>
      <c r="W11" s="35" t="s">
        <v>19</v>
      </c>
      <c r="X11" s="35" t="s">
        <v>19</v>
      </c>
      <c r="Y11" s="35" t="s">
        <v>19</v>
      </c>
      <c r="Z11" s="35" t="s">
        <v>19</v>
      </c>
      <c r="AA11" s="35" t="s">
        <v>19</v>
      </c>
      <c r="AB11" s="35" t="s">
        <v>19</v>
      </c>
      <c r="AC11" s="35" t="s">
        <v>19</v>
      </c>
      <c r="AD11" s="35" t="s">
        <v>19</v>
      </c>
      <c r="AE11" s="35" t="s">
        <v>19</v>
      </c>
      <c r="AF11" s="35" t="s">
        <v>19</v>
      </c>
      <c r="AG11" s="35" t="s">
        <v>19</v>
      </c>
      <c r="AH11" s="35" t="s">
        <v>19</v>
      </c>
      <c r="AI11" s="35" t="s">
        <v>19</v>
      </c>
      <c r="AJ11" s="35" t="s">
        <v>19</v>
      </c>
      <c r="AK11" s="35" t="s">
        <v>19</v>
      </c>
      <c r="AL11" s="35" t="s">
        <v>19</v>
      </c>
      <c r="AM11" s="35" t="s">
        <v>19</v>
      </c>
      <c r="AN11" s="35" t="s">
        <v>19</v>
      </c>
      <c r="AO11" s="35" t="s">
        <v>19</v>
      </c>
      <c r="AP11" s="35" t="s">
        <v>19</v>
      </c>
      <c r="AQ11" s="65">
        <f>COUNTIF(C11:AP11,"f")+'Pauta2-1T '!AQ11</f>
        <v>0</v>
      </c>
      <c r="AR11" s="82"/>
      <c r="AS11" s="82"/>
      <c r="AT11" s="82"/>
      <c r="AU11" s="82"/>
      <c r="AV11" s="82"/>
      <c r="AW11" s="79">
        <f t="shared" si="0"/>
        <v>0</v>
      </c>
      <c r="AX11" s="82"/>
      <c r="AY11" s="79">
        <f t="shared" si="1"/>
        <v>0</v>
      </c>
      <c r="AZ11" s="32">
        <f t="shared" ref="AZ11:AZ56" si="2">LARGE(AW11:AX11,1)</f>
        <v>0</v>
      </c>
      <c r="BA11" s="12"/>
      <c r="BB11" s="7"/>
      <c r="BC11" s="7"/>
    </row>
    <row r="12" spans="1:55" s="8" customFormat="1" ht="24.9" customHeight="1" thickBot="1" x14ac:dyDescent="0.45">
      <c r="A12" s="138">
        <v>6</v>
      </c>
      <c r="B12" s="222" t="s">
        <v>67</v>
      </c>
      <c r="C12" s="35" t="s">
        <v>19</v>
      </c>
      <c r="D12" s="35" t="s">
        <v>19</v>
      </c>
      <c r="E12" s="35" t="s">
        <v>19</v>
      </c>
      <c r="F12" s="35" t="s">
        <v>19</v>
      </c>
      <c r="G12" s="35" t="s">
        <v>19</v>
      </c>
      <c r="H12" s="35" t="s">
        <v>19</v>
      </c>
      <c r="I12" s="35" t="s">
        <v>19</v>
      </c>
      <c r="J12" s="35" t="s">
        <v>19</v>
      </c>
      <c r="K12" s="35" t="s">
        <v>19</v>
      </c>
      <c r="L12" s="35" t="s">
        <v>19</v>
      </c>
      <c r="M12" s="35" t="s">
        <v>19</v>
      </c>
      <c r="N12" s="35" t="s">
        <v>19</v>
      </c>
      <c r="O12" s="35" t="s">
        <v>19</v>
      </c>
      <c r="P12" s="35" t="s">
        <v>19</v>
      </c>
      <c r="Q12" s="35" t="s">
        <v>19</v>
      </c>
      <c r="R12" s="35" t="s">
        <v>19</v>
      </c>
      <c r="S12" s="35" t="s">
        <v>19</v>
      </c>
      <c r="T12" s="35" t="s">
        <v>19</v>
      </c>
      <c r="U12" s="35" t="s">
        <v>19</v>
      </c>
      <c r="V12" s="35" t="s">
        <v>19</v>
      </c>
      <c r="W12" s="35" t="s">
        <v>19</v>
      </c>
      <c r="X12" s="35" t="s">
        <v>19</v>
      </c>
      <c r="Y12" s="35" t="s">
        <v>19</v>
      </c>
      <c r="Z12" s="35" t="s">
        <v>19</v>
      </c>
      <c r="AA12" s="35" t="s">
        <v>19</v>
      </c>
      <c r="AB12" s="35" t="s">
        <v>19</v>
      </c>
      <c r="AC12" s="35" t="s">
        <v>19</v>
      </c>
      <c r="AD12" s="35" t="s">
        <v>19</v>
      </c>
      <c r="AE12" s="35" t="s">
        <v>19</v>
      </c>
      <c r="AF12" s="35" t="s">
        <v>19</v>
      </c>
      <c r="AG12" s="35" t="s">
        <v>19</v>
      </c>
      <c r="AH12" s="35" t="s">
        <v>19</v>
      </c>
      <c r="AI12" s="35" t="s">
        <v>19</v>
      </c>
      <c r="AJ12" s="35" t="s">
        <v>19</v>
      </c>
      <c r="AK12" s="35" t="s">
        <v>19</v>
      </c>
      <c r="AL12" s="35" t="s">
        <v>19</v>
      </c>
      <c r="AM12" s="35" t="s">
        <v>19</v>
      </c>
      <c r="AN12" s="35" t="s">
        <v>19</v>
      </c>
      <c r="AO12" s="35" t="s">
        <v>19</v>
      </c>
      <c r="AP12" s="35" t="s">
        <v>19</v>
      </c>
      <c r="AQ12" s="65">
        <f>COUNTIF(C12:AP12,"f")+'Pauta2-1T '!AQ12</f>
        <v>0</v>
      </c>
      <c r="AR12" s="82"/>
      <c r="AS12" s="82"/>
      <c r="AT12" s="82"/>
      <c r="AU12" s="82"/>
      <c r="AV12" s="82"/>
      <c r="AW12" s="79">
        <f t="shared" si="0"/>
        <v>0</v>
      </c>
      <c r="AX12" s="82"/>
      <c r="AY12" s="79">
        <f t="shared" si="1"/>
        <v>0</v>
      </c>
      <c r="AZ12" s="32">
        <f t="shared" si="2"/>
        <v>0</v>
      </c>
      <c r="BA12" s="12"/>
      <c r="BB12" s="7"/>
      <c r="BC12" s="7"/>
    </row>
    <row r="13" spans="1:55" s="5" customFormat="1" ht="24.9" customHeight="1" thickBot="1" x14ac:dyDescent="0.45">
      <c r="A13" s="138">
        <v>7</v>
      </c>
      <c r="B13" s="221" t="s">
        <v>68</v>
      </c>
      <c r="C13" s="35" t="s">
        <v>19</v>
      </c>
      <c r="D13" s="35" t="s">
        <v>19</v>
      </c>
      <c r="E13" s="35" t="s">
        <v>19</v>
      </c>
      <c r="F13" s="35" t="s">
        <v>19</v>
      </c>
      <c r="G13" s="35" t="s">
        <v>19</v>
      </c>
      <c r="H13" s="35" t="s">
        <v>19</v>
      </c>
      <c r="I13" s="35" t="s">
        <v>19</v>
      </c>
      <c r="J13" s="35" t="s">
        <v>19</v>
      </c>
      <c r="K13" s="35" t="s">
        <v>19</v>
      </c>
      <c r="L13" s="35" t="s">
        <v>19</v>
      </c>
      <c r="M13" s="35" t="s">
        <v>19</v>
      </c>
      <c r="N13" s="35" t="s">
        <v>19</v>
      </c>
      <c r="O13" s="35" t="s">
        <v>19</v>
      </c>
      <c r="P13" s="35" t="s">
        <v>19</v>
      </c>
      <c r="Q13" s="35" t="s">
        <v>19</v>
      </c>
      <c r="R13" s="35" t="s">
        <v>19</v>
      </c>
      <c r="S13" s="35" t="s">
        <v>19</v>
      </c>
      <c r="T13" s="35" t="s">
        <v>19</v>
      </c>
      <c r="U13" s="35" t="s">
        <v>19</v>
      </c>
      <c r="V13" s="35" t="s">
        <v>19</v>
      </c>
      <c r="W13" s="35" t="s">
        <v>19</v>
      </c>
      <c r="X13" s="35" t="s">
        <v>19</v>
      </c>
      <c r="Y13" s="35" t="s">
        <v>19</v>
      </c>
      <c r="Z13" s="35" t="s">
        <v>19</v>
      </c>
      <c r="AA13" s="35" t="s">
        <v>19</v>
      </c>
      <c r="AB13" s="35" t="s">
        <v>19</v>
      </c>
      <c r="AC13" s="35" t="s">
        <v>19</v>
      </c>
      <c r="AD13" s="35" t="s">
        <v>19</v>
      </c>
      <c r="AE13" s="35" t="s">
        <v>19</v>
      </c>
      <c r="AF13" s="35" t="s">
        <v>19</v>
      </c>
      <c r="AG13" s="35" t="s">
        <v>19</v>
      </c>
      <c r="AH13" s="35" t="s">
        <v>19</v>
      </c>
      <c r="AI13" s="35" t="s">
        <v>19</v>
      </c>
      <c r="AJ13" s="35" t="s">
        <v>19</v>
      </c>
      <c r="AK13" s="35" t="s">
        <v>19</v>
      </c>
      <c r="AL13" s="35" t="s">
        <v>19</v>
      </c>
      <c r="AM13" s="35" t="s">
        <v>19</v>
      </c>
      <c r="AN13" s="35" t="s">
        <v>19</v>
      </c>
      <c r="AO13" s="35" t="s">
        <v>19</v>
      </c>
      <c r="AP13" s="35" t="s">
        <v>19</v>
      </c>
      <c r="AQ13" s="65">
        <f>COUNTIF(C13:AP13,"f")+'Pauta2-1T '!AQ13</f>
        <v>0</v>
      </c>
      <c r="AR13" s="82"/>
      <c r="AS13" s="82"/>
      <c r="AT13" s="82"/>
      <c r="AU13" s="82"/>
      <c r="AV13" s="82"/>
      <c r="AW13" s="79">
        <f t="shared" si="0"/>
        <v>0</v>
      </c>
      <c r="AX13" s="82"/>
      <c r="AY13" s="79">
        <f t="shared" si="1"/>
        <v>0</v>
      </c>
      <c r="AZ13" s="32">
        <f t="shared" si="2"/>
        <v>0</v>
      </c>
      <c r="BA13" s="12"/>
      <c r="BB13" s="7"/>
      <c r="BC13" s="7"/>
    </row>
    <row r="14" spans="1:55" s="5" customFormat="1" ht="24.9" customHeight="1" thickBot="1" x14ac:dyDescent="0.45">
      <c r="A14" s="138">
        <v>8</v>
      </c>
      <c r="B14" s="221" t="s">
        <v>69</v>
      </c>
      <c r="C14" s="35" t="s">
        <v>19</v>
      </c>
      <c r="D14" s="35" t="s">
        <v>19</v>
      </c>
      <c r="E14" s="35" t="s">
        <v>19</v>
      </c>
      <c r="F14" s="35" t="s">
        <v>19</v>
      </c>
      <c r="G14" s="35" t="s">
        <v>19</v>
      </c>
      <c r="H14" s="35" t="s">
        <v>19</v>
      </c>
      <c r="I14" s="35" t="s">
        <v>19</v>
      </c>
      <c r="J14" s="35" t="s">
        <v>19</v>
      </c>
      <c r="K14" s="35" t="s">
        <v>19</v>
      </c>
      <c r="L14" s="35" t="s">
        <v>19</v>
      </c>
      <c r="M14" s="35" t="s">
        <v>19</v>
      </c>
      <c r="N14" s="35" t="s">
        <v>19</v>
      </c>
      <c r="O14" s="35" t="s">
        <v>19</v>
      </c>
      <c r="P14" s="35" t="s">
        <v>19</v>
      </c>
      <c r="Q14" s="35" t="s">
        <v>19</v>
      </c>
      <c r="R14" s="35" t="s">
        <v>19</v>
      </c>
      <c r="S14" s="35" t="s">
        <v>19</v>
      </c>
      <c r="T14" s="35" t="s">
        <v>19</v>
      </c>
      <c r="U14" s="35" t="s">
        <v>19</v>
      </c>
      <c r="V14" s="35" t="s">
        <v>19</v>
      </c>
      <c r="W14" s="35" t="s">
        <v>19</v>
      </c>
      <c r="X14" s="35" t="s">
        <v>19</v>
      </c>
      <c r="Y14" s="35" t="s">
        <v>19</v>
      </c>
      <c r="Z14" s="35" t="s">
        <v>19</v>
      </c>
      <c r="AA14" s="35" t="s">
        <v>19</v>
      </c>
      <c r="AB14" s="35" t="s">
        <v>19</v>
      </c>
      <c r="AC14" s="35" t="s">
        <v>19</v>
      </c>
      <c r="AD14" s="35" t="s">
        <v>19</v>
      </c>
      <c r="AE14" s="35" t="s">
        <v>19</v>
      </c>
      <c r="AF14" s="35" t="s">
        <v>19</v>
      </c>
      <c r="AG14" s="35" t="s">
        <v>19</v>
      </c>
      <c r="AH14" s="35" t="s">
        <v>19</v>
      </c>
      <c r="AI14" s="35" t="s">
        <v>19</v>
      </c>
      <c r="AJ14" s="35" t="s">
        <v>19</v>
      </c>
      <c r="AK14" s="35" t="s">
        <v>19</v>
      </c>
      <c r="AL14" s="35" t="s">
        <v>19</v>
      </c>
      <c r="AM14" s="35" t="s">
        <v>19</v>
      </c>
      <c r="AN14" s="35" t="s">
        <v>19</v>
      </c>
      <c r="AO14" s="35" t="s">
        <v>19</v>
      </c>
      <c r="AP14" s="35" t="s">
        <v>19</v>
      </c>
      <c r="AQ14" s="65">
        <f>COUNTIF(C14:AP14,"f")+'Pauta2-1T '!AQ14</f>
        <v>0</v>
      </c>
      <c r="AR14" s="82"/>
      <c r="AS14" s="82"/>
      <c r="AT14" s="82"/>
      <c r="AU14" s="82"/>
      <c r="AV14" s="82"/>
      <c r="AW14" s="79">
        <f t="shared" si="0"/>
        <v>0</v>
      </c>
      <c r="AX14" s="82"/>
      <c r="AY14" s="79">
        <f t="shared" si="1"/>
        <v>0</v>
      </c>
      <c r="AZ14" s="32">
        <f t="shared" si="2"/>
        <v>0</v>
      </c>
      <c r="BA14" s="12"/>
      <c r="BB14" s="7"/>
      <c r="BC14" s="7"/>
    </row>
    <row r="15" spans="1:55" ht="24.9" customHeight="1" thickBot="1" x14ac:dyDescent="0.45">
      <c r="A15" s="138">
        <v>9</v>
      </c>
      <c r="B15" s="221" t="s">
        <v>70</v>
      </c>
      <c r="C15" s="35" t="s">
        <v>19</v>
      </c>
      <c r="D15" s="35" t="s">
        <v>19</v>
      </c>
      <c r="E15" s="35" t="s">
        <v>19</v>
      </c>
      <c r="F15" s="35" t="s">
        <v>19</v>
      </c>
      <c r="G15" s="35" t="s">
        <v>19</v>
      </c>
      <c r="H15" s="35" t="s">
        <v>19</v>
      </c>
      <c r="I15" s="35" t="s">
        <v>19</v>
      </c>
      <c r="J15" s="35" t="s">
        <v>19</v>
      </c>
      <c r="K15" s="35" t="s">
        <v>19</v>
      </c>
      <c r="L15" s="35" t="s">
        <v>19</v>
      </c>
      <c r="M15" s="35" t="s">
        <v>19</v>
      </c>
      <c r="N15" s="35" t="s">
        <v>19</v>
      </c>
      <c r="O15" s="35" t="s">
        <v>19</v>
      </c>
      <c r="P15" s="35" t="s">
        <v>19</v>
      </c>
      <c r="Q15" s="35" t="s">
        <v>19</v>
      </c>
      <c r="R15" s="35" t="s">
        <v>19</v>
      </c>
      <c r="S15" s="35" t="s">
        <v>19</v>
      </c>
      <c r="T15" s="35" t="s">
        <v>19</v>
      </c>
      <c r="U15" s="35" t="s">
        <v>19</v>
      </c>
      <c r="V15" s="35" t="s">
        <v>19</v>
      </c>
      <c r="W15" s="35" t="s">
        <v>19</v>
      </c>
      <c r="X15" s="35" t="s">
        <v>19</v>
      </c>
      <c r="Y15" s="35" t="s">
        <v>19</v>
      </c>
      <c r="Z15" s="35" t="s">
        <v>19</v>
      </c>
      <c r="AA15" s="35" t="s">
        <v>19</v>
      </c>
      <c r="AB15" s="35" t="s">
        <v>19</v>
      </c>
      <c r="AC15" s="35" t="s">
        <v>19</v>
      </c>
      <c r="AD15" s="35" t="s">
        <v>19</v>
      </c>
      <c r="AE15" s="35" t="s">
        <v>19</v>
      </c>
      <c r="AF15" s="35" t="s">
        <v>19</v>
      </c>
      <c r="AG15" s="35" t="s">
        <v>19</v>
      </c>
      <c r="AH15" s="35" t="s">
        <v>19</v>
      </c>
      <c r="AI15" s="35" t="s">
        <v>19</v>
      </c>
      <c r="AJ15" s="35" t="s">
        <v>19</v>
      </c>
      <c r="AK15" s="35" t="s">
        <v>19</v>
      </c>
      <c r="AL15" s="35" t="s">
        <v>19</v>
      </c>
      <c r="AM15" s="35" t="s">
        <v>19</v>
      </c>
      <c r="AN15" s="35" t="s">
        <v>19</v>
      </c>
      <c r="AO15" s="35" t="s">
        <v>19</v>
      </c>
      <c r="AP15" s="35" t="s">
        <v>19</v>
      </c>
      <c r="AQ15" s="65">
        <f>COUNTIF(C15:AP15,"f")+'Pauta2-1T '!AQ15</f>
        <v>0</v>
      </c>
      <c r="AR15" s="82"/>
      <c r="AS15" s="82"/>
      <c r="AT15" s="82"/>
      <c r="AU15" s="82"/>
      <c r="AV15" s="82"/>
      <c r="AW15" s="79">
        <f t="shared" si="0"/>
        <v>0</v>
      </c>
      <c r="AX15" s="82"/>
      <c r="AY15" s="79">
        <f t="shared" si="1"/>
        <v>0</v>
      </c>
      <c r="AZ15" s="32">
        <f t="shared" si="2"/>
        <v>0</v>
      </c>
      <c r="BA15" s="12"/>
      <c r="BB15" s="9"/>
      <c r="BC15" s="9"/>
    </row>
    <row r="16" spans="1:55" ht="24.9" customHeight="1" thickBot="1" x14ac:dyDescent="0.45">
      <c r="A16" s="138">
        <v>10</v>
      </c>
      <c r="B16" s="221" t="s">
        <v>71</v>
      </c>
      <c r="C16" s="35" t="s">
        <v>19</v>
      </c>
      <c r="D16" s="35" t="s">
        <v>19</v>
      </c>
      <c r="E16" s="35" t="s">
        <v>19</v>
      </c>
      <c r="F16" s="35" t="s">
        <v>19</v>
      </c>
      <c r="G16" s="35" t="s">
        <v>19</v>
      </c>
      <c r="H16" s="35" t="s">
        <v>19</v>
      </c>
      <c r="I16" s="35" t="s">
        <v>19</v>
      </c>
      <c r="J16" s="35" t="s">
        <v>19</v>
      </c>
      <c r="K16" s="35" t="s">
        <v>19</v>
      </c>
      <c r="L16" s="35" t="s">
        <v>19</v>
      </c>
      <c r="M16" s="35" t="s">
        <v>19</v>
      </c>
      <c r="N16" s="35" t="s">
        <v>19</v>
      </c>
      <c r="O16" s="35" t="s">
        <v>19</v>
      </c>
      <c r="P16" s="35" t="s">
        <v>19</v>
      </c>
      <c r="Q16" s="35" t="s">
        <v>19</v>
      </c>
      <c r="R16" s="35" t="s">
        <v>19</v>
      </c>
      <c r="S16" s="35" t="s">
        <v>19</v>
      </c>
      <c r="T16" s="35" t="s">
        <v>19</v>
      </c>
      <c r="U16" s="35" t="s">
        <v>19</v>
      </c>
      <c r="V16" s="35" t="s">
        <v>19</v>
      </c>
      <c r="W16" s="35" t="s">
        <v>19</v>
      </c>
      <c r="X16" s="35" t="s">
        <v>19</v>
      </c>
      <c r="Y16" s="35" t="s">
        <v>19</v>
      </c>
      <c r="Z16" s="35" t="s">
        <v>19</v>
      </c>
      <c r="AA16" s="35" t="s">
        <v>19</v>
      </c>
      <c r="AB16" s="35" t="s">
        <v>19</v>
      </c>
      <c r="AC16" s="35" t="s">
        <v>19</v>
      </c>
      <c r="AD16" s="35" t="s">
        <v>19</v>
      </c>
      <c r="AE16" s="35" t="s">
        <v>19</v>
      </c>
      <c r="AF16" s="35" t="s">
        <v>19</v>
      </c>
      <c r="AG16" s="35" t="s">
        <v>19</v>
      </c>
      <c r="AH16" s="35" t="s">
        <v>19</v>
      </c>
      <c r="AI16" s="35" t="s">
        <v>19</v>
      </c>
      <c r="AJ16" s="35" t="s">
        <v>19</v>
      </c>
      <c r="AK16" s="35" t="s">
        <v>19</v>
      </c>
      <c r="AL16" s="35" t="s">
        <v>19</v>
      </c>
      <c r="AM16" s="35" t="s">
        <v>19</v>
      </c>
      <c r="AN16" s="35" t="s">
        <v>19</v>
      </c>
      <c r="AO16" s="35" t="s">
        <v>19</v>
      </c>
      <c r="AP16" s="35" t="s">
        <v>19</v>
      </c>
      <c r="AQ16" s="65">
        <f>COUNTIF(C16:AP16,"f")+'Pauta2-1T '!AQ16</f>
        <v>0</v>
      </c>
      <c r="AR16" s="82"/>
      <c r="AS16" s="82"/>
      <c r="AT16" s="82"/>
      <c r="AU16" s="82"/>
      <c r="AV16" s="82"/>
      <c r="AW16" s="79">
        <f t="shared" si="0"/>
        <v>0</v>
      </c>
      <c r="AX16" s="82"/>
      <c r="AY16" s="79">
        <f t="shared" si="1"/>
        <v>0</v>
      </c>
      <c r="AZ16" s="32">
        <f t="shared" si="2"/>
        <v>0</v>
      </c>
      <c r="BA16" s="12"/>
      <c r="BB16" s="9"/>
      <c r="BC16" s="9"/>
    </row>
    <row r="17" spans="1:55" ht="24.9" customHeight="1" thickBot="1" x14ac:dyDescent="0.45">
      <c r="A17" s="138">
        <v>11</v>
      </c>
      <c r="B17" s="221" t="s">
        <v>72</v>
      </c>
      <c r="C17" s="35" t="s">
        <v>19</v>
      </c>
      <c r="D17" s="35" t="s">
        <v>19</v>
      </c>
      <c r="E17" s="35" t="s">
        <v>19</v>
      </c>
      <c r="F17" s="35" t="s">
        <v>19</v>
      </c>
      <c r="G17" s="35" t="s">
        <v>19</v>
      </c>
      <c r="H17" s="35" t="s">
        <v>19</v>
      </c>
      <c r="I17" s="35" t="s">
        <v>19</v>
      </c>
      <c r="J17" s="35" t="s">
        <v>19</v>
      </c>
      <c r="K17" s="35" t="s">
        <v>19</v>
      </c>
      <c r="L17" s="35" t="s">
        <v>19</v>
      </c>
      <c r="M17" s="35" t="s">
        <v>19</v>
      </c>
      <c r="N17" s="35" t="s">
        <v>19</v>
      </c>
      <c r="O17" s="35" t="s">
        <v>19</v>
      </c>
      <c r="P17" s="35" t="s">
        <v>19</v>
      </c>
      <c r="Q17" s="35" t="s">
        <v>19</v>
      </c>
      <c r="R17" s="35" t="s">
        <v>19</v>
      </c>
      <c r="S17" s="35" t="s">
        <v>19</v>
      </c>
      <c r="T17" s="35" t="s">
        <v>19</v>
      </c>
      <c r="U17" s="35" t="s">
        <v>19</v>
      </c>
      <c r="V17" s="35" t="s">
        <v>19</v>
      </c>
      <c r="W17" s="35" t="s">
        <v>19</v>
      </c>
      <c r="X17" s="35" t="s">
        <v>19</v>
      </c>
      <c r="Y17" s="35" t="s">
        <v>19</v>
      </c>
      <c r="Z17" s="35" t="s">
        <v>19</v>
      </c>
      <c r="AA17" s="35" t="s">
        <v>19</v>
      </c>
      <c r="AB17" s="35" t="s">
        <v>19</v>
      </c>
      <c r="AC17" s="35" t="s">
        <v>19</v>
      </c>
      <c r="AD17" s="35" t="s">
        <v>19</v>
      </c>
      <c r="AE17" s="35" t="s">
        <v>19</v>
      </c>
      <c r="AF17" s="35" t="s">
        <v>19</v>
      </c>
      <c r="AG17" s="35" t="s">
        <v>19</v>
      </c>
      <c r="AH17" s="35" t="s">
        <v>19</v>
      </c>
      <c r="AI17" s="35" t="s">
        <v>19</v>
      </c>
      <c r="AJ17" s="35" t="s">
        <v>19</v>
      </c>
      <c r="AK17" s="35" t="s">
        <v>19</v>
      </c>
      <c r="AL17" s="35" t="s">
        <v>19</v>
      </c>
      <c r="AM17" s="35" t="s">
        <v>19</v>
      </c>
      <c r="AN17" s="35" t="s">
        <v>19</v>
      </c>
      <c r="AO17" s="35" t="s">
        <v>19</v>
      </c>
      <c r="AP17" s="35" t="s">
        <v>19</v>
      </c>
      <c r="AQ17" s="65">
        <f>COUNTIF(C17:AP17,"f")+'Pauta2-1T '!AQ17</f>
        <v>0</v>
      </c>
      <c r="AR17" s="82"/>
      <c r="AS17" s="82"/>
      <c r="AT17" s="82"/>
      <c r="AU17" s="82"/>
      <c r="AV17" s="82"/>
      <c r="AW17" s="79">
        <f t="shared" si="0"/>
        <v>0</v>
      </c>
      <c r="AX17" s="82"/>
      <c r="AY17" s="79">
        <f t="shared" si="1"/>
        <v>0</v>
      </c>
      <c r="AZ17" s="32">
        <f t="shared" si="2"/>
        <v>0</v>
      </c>
      <c r="BA17" s="12"/>
      <c r="BB17" s="9"/>
      <c r="BC17" s="9"/>
    </row>
    <row r="18" spans="1:55" ht="24.9" customHeight="1" thickBot="1" x14ac:dyDescent="0.45">
      <c r="A18" s="138">
        <v>12</v>
      </c>
      <c r="B18" s="221" t="s">
        <v>73</v>
      </c>
      <c r="C18" s="35" t="s">
        <v>19</v>
      </c>
      <c r="D18" s="35" t="s">
        <v>19</v>
      </c>
      <c r="E18" s="35" t="s">
        <v>19</v>
      </c>
      <c r="F18" s="35" t="s">
        <v>19</v>
      </c>
      <c r="G18" s="35" t="s">
        <v>19</v>
      </c>
      <c r="H18" s="35" t="s">
        <v>19</v>
      </c>
      <c r="I18" s="35" t="s">
        <v>19</v>
      </c>
      <c r="J18" s="35" t="s">
        <v>19</v>
      </c>
      <c r="K18" s="35" t="s">
        <v>19</v>
      </c>
      <c r="L18" s="35" t="s">
        <v>19</v>
      </c>
      <c r="M18" s="35" t="s">
        <v>19</v>
      </c>
      <c r="N18" s="35" t="s">
        <v>19</v>
      </c>
      <c r="O18" s="35" t="s">
        <v>19</v>
      </c>
      <c r="P18" s="35" t="s">
        <v>19</v>
      </c>
      <c r="Q18" s="35" t="s">
        <v>19</v>
      </c>
      <c r="R18" s="35" t="s">
        <v>19</v>
      </c>
      <c r="S18" s="35" t="s">
        <v>19</v>
      </c>
      <c r="T18" s="35" t="s">
        <v>19</v>
      </c>
      <c r="U18" s="35" t="s">
        <v>19</v>
      </c>
      <c r="V18" s="35" t="s">
        <v>19</v>
      </c>
      <c r="W18" s="35" t="s">
        <v>19</v>
      </c>
      <c r="X18" s="35" t="s">
        <v>19</v>
      </c>
      <c r="Y18" s="35" t="s">
        <v>19</v>
      </c>
      <c r="Z18" s="35" t="s">
        <v>19</v>
      </c>
      <c r="AA18" s="35" t="s">
        <v>19</v>
      </c>
      <c r="AB18" s="35" t="s">
        <v>19</v>
      </c>
      <c r="AC18" s="35" t="s">
        <v>19</v>
      </c>
      <c r="AD18" s="35" t="s">
        <v>19</v>
      </c>
      <c r="AE18" s="35" t="s">
        <v>19</v>
      </c>
      <c r="AF18" s="35" t="s">
        <v>19</v>
      </c>
      <c r="AG18" s="35" t="s">
        <v>19</v>
      </c>
      <c r="AH18" s="35" t="s">
        <v>19</v>
      </c>
      <c r="AI18" s="35" t="s">
        <v>19</v>
      </c>
      <c r="AJ18" s="35" t="s">
        <v>19</v>
      </c>
      <c r="AK18" s="35" t="s">
        <v>19</v>
      </c>
      <c r="AL18" s="35" t="s">
        <v>19</v>
      </c>
      <c r="AM18" s="35" t="s">
        <v>19</v>
      </c>
      <c r="AN18" s="35" t="s">
        <v>19</v>
      </c>
      <c r="AO18" s="35" t="s">
        <v>19</v>
      </c>
      <c r="AP18" s="35" t="s">
        <v>19</v>
      </c>
      <c r="AQ18" s="65">
        <f>COUNTIF(C18:AP18,"f")+'Pauta2-1T '!AQ18</f>
        <v>0</v>
      </c>
      <c r="AR18" s="82"/>
      <c r="AS18" s="82"/>
      <c r="AT18" s="82"/>
      <c r="AU18" s="82"/>
      <c r="AV18" s="82"/>
      <c r="AW18" s="79">
        <f t="shared" si="0"/>
        <v>0</v>
      </c>
      <c r="AX18" s="82"/>
      <c r="AY18" s="79">
        <f t="shared" si="1"/>
        <v>0</v>
      </c>
      <c r="AZ18" s="32">
        <f t="shared" si="2"/>
        <v>0</v>
      </c>
      <c r="BA18" s="12"/>
      <c r="BB18" s="9"/>
      <c r="BC18" s="9"/>
    </row>
    <row r="19" spans="1:55" ht="24.9" customHeight="1" thickBot="1" x14ac:dyDescent="0.45">
      <c r="A19" s="138">
        <v>13</v>
      </c>
      <c r="B19" s="221" t="s">
        <v>74</v>
      </c>
      <c r="C19" s="35" t="s">
        <v>19</v>
      </c>
      <c r="D19" s="35" t="s">
        <v>19</v>
      </c>
      <c r="E19" s="35" t="s">
        <v>19</v>
      </c>
      <c r="F19" s="35" t="s">
        <v>19</v>
      </c>
      <c r="G19" s="35" t="s">
        <v>19</v>
      </c>
      <c r="H19" s="35" t="s">
        <v>19</v>
      </c>
      <c r="I19" s="35" t="s">
        <v>19</v>
      </c>
      <c r="J19" s="35" t="s">
        <v>19</v>
      </c>
      <c r="K19" s="35" t="s">
        <v>19</v>
      </c>
      <c r="L19" s="35" t="s">
        <v>19</v>
      </c>
      <c r="M19" s="35" t="s">
        <v>19</v>
      </c>
      <c r="N19" s="35" t="s">
        <v>19</v>
      </c>
      <c r="O19" s="35" t="s">
        <v>19</v>
      </c>
      <c r="P19" s="35" t="s">
        <v>19</v>
      </c>
      <c r="Q19" s="35" t="s">
        <v>19</v>
      </c>
      <c r="R19" s="35" t="s">
        <v>19</v>
      </c>
      <c r="S19" s="35" t="s">
        <v>19</v>
      </c>
      <c r="T19" s="35" t="s">
        <v>19</v>
      </c>
      <c r="U19" s="35" t="s">
        <v>19</v>
      </c>
      <c r="V19" s="35" t="s">
        <v>19</v>
      </c>
      <c r="W19" s="35" t="s">
        <v>19</v>
      </c>
      <c r="X19" s="35" t="s">
        <v>19</v>
      </c>
      <c r="Y19" s="35" t="s">
        <v>19</v>
      </c>
      <c r="Z19" s="35" t="s">
        <v>19</v>
      </c>
      <c r="AA19" s="35" t="s">
        <v>19</v>
      </c>
      <c r="AB19" s="35" t="s">
        <v>19</v>
      </c>
      <c r="AC19" s="35" t="s">
        <v>19</v>
      </c>
      <c r="AD19" s="35" t="s">
        <v>19</v>
      </c>
      <c r="AE19" s="35" t="s">
        <v>19</v>
      </c>
      <c r="AF19" s="35" t="s">
        <v>19</v>
      </c>
      <c r="AG19" s="35" t="s">
        <v>19</v>
      </c>
      <c r="AH19" s="35" t="s">
        <v>19</v>
      </c>
      <c r="AI19" s="35" t="s">
        <v>19</v>
      </c>
      <c r="AJ19" s="35" t="s">
        <v>19</v>
      </c>
      <c r="AK19" s="35" t="s">
        <v>19</v>
      </c>
      <c r="AL19" s="35" t="s">
        <v>19</v>
      </c>
      <c r="AM19" s="35" t="s">
        <v>19</v>
      </c>
      <c r="AN19" s="35" t="s">
        <v>19</v>
      </c>
      <c r="AO19" s="35" t="s">
        <v>19</v>
      </c>
      <c r="AP19" s="35" t="s">
        <v>19</v>
      </c>
      <c r="AQ19" s="65">
        <f>COUNTIF(C19:AP19,"f")+'Pauta2-1T '!AQ19</f>
        <v>0</v>
      </c>
      <c r="AR19" s="82"/>
      <c r="AS19" s="82"/>
      <c r="AT19" s="82"/>
      <c r="AU19" s="82"/>
      <c r="AV19" s="82"/>
      <c r="AW19" s="79">
        <f t="shared" si="0"/>
        <v>0</v>
      </c>
      <c r="AX19" s="82"/>
      <c r="AY19" s="79">
        <f t="shared" si="1"/>
        <v>0</v>
      </c>
      <c r="AZ19" s="32">
        <f t="shared" si="2"/>
        <v>0</v>
      </c>
      <c r="BA19" s="12"/>
      <c r="BB19" s="9"/>
      <c r="BC19" s="9"/>
    </row>
    <row r="20" spans="1:55" ht="24.9" customHeight="1" thickBot="1" x14ac:dyDescent="0.45">
      <c r="A20" s="138">
        <v>14</v>
      </c>
      <c r="B20" s="222" t="s">
        <v>75</v>
      </c>
      <c r="C20" s="35" t="s">
        <v>19</v>
      </c>
      <c r="D20" s="35" t="s">
        <v>19</v>
      </c>
      <c r="E20" s="35" t="s">
        <v>19</v>
      </c>
      <c r="F20" s="35" t="s">
        <v>19</v>
      </c>
      <c r="G20" s="35" t="s">
        <v>19</v>
      </c>
      <c r="H20" s="35" t="s">
        <v>19</v>
      </c>
      <c r="I20" s="35" t="s">
        <v>19</v>
      </c>
      <c r="J20" s="35" t="s">
        <v>19</v>
      </c>
      <c r="K20" s="35" t="s">
        <v>19</v>
      </c>
      <c r="L20" s="35" t="s">
        <v>19</v>
      </c>
      <c r="M20" s="35" t="s">
        <v>19</v>
      </c>
      <c r="N20" s="35" t="s">
        <v>19</v>
      </c>
      <c r="O20" s="35" t="s">
        <v>19</v>
      </c>
      <c r="P20" s="35" t="s">
        <v>19</v>
      </c>
      <c r="Q20" s="35" t="s">
        <v>19</v>
      </c>
      <c r="R20" s="35" t="s">
        <v>19</v>
      </c>
      <c r="S20" s="35" t="s">
        <v>19</v>
      </c>
      <c r="T20" s="35" t="s">
        <v>19</v>
      </c>
      <c r="U20" s="35" t="s">
        <v>19</v>
      </c>
      <c r="V20" s="35" t="s">
        <v>19</v>
      </c>
      <c r="W20" s="35" t="s">
        <v>19</v>
      </c>
      <c r="X20" s="35" t="s">
        <v>19</v>
      </c>
      <c r="Y20" s="35" t="s">
        <v>19</v>
      </c>
      <c r="Z20" s="35" t="s">
        <v>19</v>
      </c>
      <c r="AA20" s="35" t="s">
        <v>19</v>
      </c>
      <c r="AB20" s="35" t="s">
        <v>19</v>
      </c>
      <c r="AC20" s="35" t="s">
        <v>19</v>
      </c>
      <c r="AD20" s="35" t="s">
        <v>19</v>
      </c>
      <c r="AE20" s="35" t="s">
        <v>19</v>
      </c>
      <c r="AF20" s="35" t="s">
        <v>19</v>
      </c>
      <c r="AG20" s="35" t="s">
        <v>19</v>
      </c>
      <c r="AH20" s="35" t="s">
        <v>19</v>
      </c>
      <c r="AI20" s="35" t="s">
        <v>19</v>
      </c>
      <c r="AJ20" s="35" t="s">
        <v>19</v>
      </c>
      <c r="AK20" s="35" t="s">
        <v>19</v>
      </c>
      <c r="AL20" s="35" t="s">
        <v>19</v>
      </c>
      <c r="AM20" s="35" t="s">
        <v>19</v>
      </c>
      <c r="AN20" s="35" t="s">
        <v>19</v>
      </c>
      <c r="AO20" s="35" t="s">
        <v>19</v>
      </c>
      <c r="AP20" s="35" t="s">
        <v>19</v>
      </c>
      <c r="AQ20" s="65">
        <f>COUNTIF(C20:AP20,"f")+'Pauta2-1T '!AQ20</f>
        <v>0</v>
      </c>
      <c r="AR20" s="82"/>
      <c r="AS20" s="82"/>
      <c r="AT20" s="82"/>
      <c r="AU20" s="82"/>
      <c r="AV20" s="82"/>
      <c r="AW20" s="79">
        <f t="shared" si="0"/>
        <v>0</v>
      </c>
      <c r="AX20" s="82"/>
      <c r="AY20" s="79">
        <f t="shared" si="1"/>
        <v>0</v>
      </c>
      <c r="AZ20" s="32">
        <f t="shared" si="2"/>
        <v>0</v>
      </c>
      <c r="BA20" s="12"/>
      <c r="BB20" s="9"/>
      <c r="BC20" s="9"/>
    </row>
    <row r="21" spans="1:55" ht="24.9" customHeight="1" thickBot="1" x14ac:dyDescent="0.45">
      <c r="A21" s="138">
        <v>15</v>
      </c>
      <c r="B21" s="221" t="s">
        <v>76</v>
      </c>
      <c r="C21" s="35" t="s">
        <v>19</v>
      </c>
      <c r="D21" s="35" t="s">
        <v>19</v>
      </c>
      <c r="E21" s="35" t="s">
        <v>19</v>
      </c>
      <c r="F21" s="35" t="s">
        <v>19</v>
      </c>
      <c r="G21" s="35" t="s">
        <v>19</v>
      </c>
      <c r="H21" s="35" t="s">
        <v>19</v>
      </c>
      <c r="I21" s="35" t="s">
        <v>19</v>
      </c>
      <c r="J21" s="35" t="s">
        <v>19</v>
      </c>
      <c r="K21" s="35" t="s">
        <v>19</v>
      </c>
      <c r="L21" s="35" t="s">
        <v>19</v>
      </c>
      <c r="M21" s="35" t="s">
        <v>19</v>
      </c>
      <c r="N21" s="35" t="s">
        <v>19</v>
      </c>
      <c r="O21" s="35" t="s">
        <v>19</v>
      </c>
      <c r="P21" s="35" t="s">
        <v>19</v>
      </c>
      <c r="Q21" s="35" t="s">
        <v>19</v>
      </c>
      <c r="R21" s="35" t="s">
        <v>19</v>
      </c>
      <c r="S21" s="35" t="s">
        <v>19</v>
      </c>
      <c r="T21" s="35" t="s">
        <v>19</v>
      </c>
      <c r="U21" s="35" t="s">
        <v>19</v>
      </c>
      <c r="V21" s="35" t="s">
        <v>19</v>
      </c>
      <c r="W21" s="35" t="s">
        <v>19</v>
      </c>
      <c r="X21" s="35" t="s">
        <v>19</v>
      </c>
      <c r="Y21" s="35" t="s">
        <v>19</v>
      </c>
      <c r="Z21" s="35" t="s">
        <v>19</v>
      </c>
      <c r="AA21" s="35" t="s">
        <v>19</v>
      </c>
      <c r="AB21" s="35" t="s">
        <v>19</v>
      </c>
      <c r="AC21" s="35" t="s">
        <v>19</v>
      </c>
      <c r="AD21" s="35" t="s">
        <v>19</v>
      </c>
      <c r="AE21" s="35" t="s">
        <v>19</v>
      </c>
      <c r="AF21" s="35" t="s">
        <v>19</v>
      </c>
      <c r="AG21" s="35" t="s">
        <v>19</v>
      </c>
      <c r="AH21" s="35" t="s">
        <v>19</v>
      </c>
      <c r="AI21" s="35" t="s">
        <v>19</v>
      </c>
      <c r="AJ21" s="35" t="s">
        <v>19</v>
      </c>
      <c r="AK21" s="35" t="s">
        <v>19</v>
      </c>
      <c r="AL21" s="35" t="s">
        <v>19</v>
      </c>
      <c r="AM21" s="35" t="s">
        <v>19</v>
      </c>
      <c r="AN21" s="35" t="s">
        <v>19</v>
      </c>
      <c r="AO21" s="35" t="s">
        <v>19</v>
      </c>
      <c r="AP21" s="35" t="s">
        <v>19</v>
      </c>
      <c r="AQ21" s="65">
        <f>COUNTIF(C21:AP21,"f")+'Pauta2-1T '!AQ21</f>
        <v>0</v>
      </c>
      <c r="AR21" s="82"/>
      <c r="AS21" s="82"/>
      <c r="AT21" s="82"/>
      <c r="AU21" s="82"/>
      <c r="AV21" s="82"/>
      <c r="AW21" s="79">
        <f t="shared" si="0"/>
        <v>0</v>
      </c>
      <c r="AX21" s="82"/>
      <c r="AY21" s="79">
        <f t="shared" si="1"/>
        <v>0</v>
      </c>
      <c r="AZ21" s="32">
        <f t="shared" si="2"/>
        <v>0</v>
      </c>
      <c r="BA21" s="12"/>
      <c r="BB21" s="9"/>
      <c r="BC21" s="9"/>
    </row>
    <row r="22" spans="1:55" ht="24.9" customHeight="1" thickBot="1" x14ac:dyDescent="0.45">
      <c r="A22" s="138">
        <v>16</v>
      </c>
      <c r="B22" s="221" t="s">
        <v>77</v>
      </c>
      <c r="C22" s="35" t="s">
        <v>19</v>
      </c>
      <c r="D22" s="35" t="s">
        <v>19</v>
      </c>
      <c r="E22" s="35" t="s">
        <v>19</v>
      </c>
      <c r="F22" s="35" t="s">
        <v>19</v>
      </c>
      <c r="G22" s="35" t="s">
        <v>19</v>
      </c>
      <c r="H22" s="35" t="s">
        <v>19</v>
      </c>
      <c r="I22" s="35" t="s">
        <v>19</v>
      </c>
      <c r="J22" s="35" t="s">
        <v>19</v>
      </c>
      <c r="K22" s="35" t="s">
        <v>19</v>
      </c>
      <c r="L22" s="35" t="s">
        <v>19</v>
      </c>
      <c r="M22" s="35" t="s">
        <v>19</v>
      </c>
      <c r="N22" s="35" t="s">
        <v>19</v>
      </c>
      <c r="O22" s="35" t="s">
        <v>19</v>
      </c>
      <c r="P22" s="35" t="s">
        <v>19</v>
      </c>
      <c r="Q22" s="35" t="s">
        <v>19</v>
      </c>
      <c r="R22" s="35" t="s">
        <v>19</v>
      </c>
      <c r="S22" s="35" t="s">
        <v>19</v>
      </c>
      <c r="T22" s="35" t="s">
        <v>19</v>
      </c>
      <c r="U22" s="35" t="s">
        <v>19</v>
      </c>
      <c r="V22" s="35" t="s">
        <v>19</v>
      </c>
      <c r="W22" s="35" t="s">
        <v>19</v>
      </c>
      <c r="X22" s="35" t="s">
        <v>19</v>
      </c>
      <c r="Y22" s="35" t="s">
        <v>19</v>
      </c>
      <c r="Z22" s="35" t="s">
        <v>19</v>
      </c>
      <c r="AA22" s="35" t="s">
        <v>19</v>
      </c>
      <c r="AB22" s="35" t="s">
        <v>19</v>
      </c>
      <c r="AC22" s="35" t="s">
        <v>19</v>
      </c>
      <c r="AD22" s="35" t="s">
        <v>19</v>
      </c>
      <c r="AE22" s="35" t="s">
        <v>19</v>
      </c>
      <c r="AF22" s="35" t="s">
        <v>19</v>
      </c>
      <c r="AG22" s="35" t="s">
        <v>19</v>
      </c>
      <c r="AH22" s="35" t="s">
        <v>19</v>
      </c>
      <c r="AI22" s="35" t="s">
        <v>19</v>
      </c>
      <c r="AJ22" s="35" t="s">
        <v>19</v>
      </c>
      <c r="AK22" s="35" t="s">
        <v>19</v>
      </c>
      <c r="AL22" s="35" t="s">
        <v>19</v>
      </c>
      <c r="AM22" s="35" t="s">
        <v>19</v>
      </c>
      <c r="AN22" s="35" t="s">
        <v>19</v>
      </c>
      <c r="AO22" s="35" t="s">
        <v>19</v>
      </c>
      <c r="AP22" s="35" t="s">
        <v>19</v>
      </c>
      <c r="AQ22" s="65">
        <f>COUNTIF(C22:AP22,"f")+'Pauta2-1T '!AQ22</f>
        <v>0</v>
      </c>
      <c r="AR22" s="82"/>
      <c r="AS22" s="82"/>
      <c r="AT22" s="82"/>
      <c r="AU22" s="82"/>
      <c r="AV22" s="82"/>
      <c r="AW22" s="79">
        <f t="shared" si="0"/>
        <v>0</v>
      </c>
      <c r="AX22" s="82"/>
      <c r="AY22" s="79">
        <f t="shared" si="1"/>
        <v>0</v>
      </c>
      <c r="AZ22" s="32">
        <f t="shared" si="2"/>
        <v>0</v>
      </c>
      <c r="BA22" s="12"/>
      <c r="BB22" s="9"/>
      <c r="BC22" s="9"/>
    </row>
    <row r="23" spans="1:55" ht="24.9" customHeight="1" thickBot="1" x14ac:dyDescent="0.45">
      <c r="A23" s="138">
        <v>17</v>
      </c>
      <c r="B23" s="222" t="s">
        <v>78</v>
      </c>
      <c r="C23" s="35" t="s">
        <v>19</v>
      </c>
      <c r="D23" s="35" t="s">
        <v>19</v>
      </c>
      <c r="E23" s="35" t="s">
        <v>19</v>
      </c>
      <c r="F23" s="35" t="s">
        <v>19</v>
      </c>
      <c r="G23" s="35" t="s">
        <v>19</v>
      </c>
      <c r="H23" s="35" t="s">
        <v>19</v>
      </c>
      <c r="I23" s="35" t="s">
        <v>19</v>
      </c>
      <c r="J23" s="35" t="s">
        <v>19</v>
      </c>
      <c r="K23" s="35" t="s">
        <v>19</v>
      </c>
      <c r="L23" s="35" t="s">
        <v>19</v>
      </c>
      <c r="M23" s="35" t="s">
        <v>19</v>
      </c>
      <c r="N23" s="35" t="s">
        <v>19</v>
      </c>
      <c r="O23" s="35" t="s">
        <v>19</v>
      </c>
      <c r="P23" s="35" t="s">
        <v>19</v>
      </c>
      <c r="Q23" s="35" t="s">
        <v>19</v>
      </c>
      <c r="R23" s="35" t="s">
        <v>19</v>
      </c>
      <c r="S23" s="35" t="s">
        <v>19</v>
      </c>
      <c r="T23" s="35" t="s">
        <v>19</v>
      </c>
      <c r="U23" s="35" t="s">
        <v>19</v>
      </c>
      <c r="V23" s="35" t="s">
        <v>19</v>
      </c>
      <c r="W23" s="35" t="s">
        <v>19</v>
      </c>
      <c r="X23" s="35" t="s">
        <v>19</v>
      </c>
      <c r="Y23" s="35" t="s">
        <v>19</v>
      </c>
      <c r="Z23" s="35" t="s">
        <v>19</v>
      </c>
      <c r="AA23" s="35" t="s">
        <v>19</v>
      </c>
      <c r="AB23" s="35" t="s">
        <v>19</v>
      </c>
      <c r="AC23" s="35" t="s">
        <v>19</v>
      </c>
      <c r="AD23" s="35" t="s">
        <v>19</v>
      </c>
      <c r="AE23" s="35" t="s">
        <v>19</v>
      </c>
      <c r="AF23" s="35" t="s">
        <v>19</v>
      </c>
      <c r="AG23" s="35" t="s">
        <v>19</v>
      </c>
      <c r="AH23" s="35" t="s">
        <v>19</v>
      </c>
      <c r="AI23" s="35" t="s">
        <v>19</v>
      </c>
      <c r="AJ23" s="35" t="s">
        <v>19</v>
      </c>
      <c r="AK23" s="35" t="s">
        <v>19</v>
      </c>
      <c r="AL23" s="35" t="s">
        <v>19</v>
      </c>
      <c r="AM23" s="35" t="s">
        <v>19</v>
      </c>
      <c r="AN23" s="35" t="s">
        <v>19</v>
      </c>
      <c r="AO23" s="35" t="s">
        <v>19</v>
      </c>
      <c r="AP23" s="35" t="s">
        <v>19</v>
      </c>
      <c r="AQ23" s="65">
        <f>COUNTIF(C23:AP23,"f")+'Pauta2-1T '!AQ23</f>
        <v>0</v>
      </c>
      <c r="AR23" s="82"/>
      <c r="AS23" s="82"/>
      <c r="AT23" s="82"/>
      <c r="AU23" s="82"/>
      <c r="AV23" s="82"/>
      <c r="AW23" s="79">
        <f t="shared" si="0"/>
        <v>0</v>
      </c>
      <c r="AX23" s="82"/>
      <c r="AY23" s="79">
        <f t="shared" si="1"/>
        <v>0</v>
      </c>
      <c r="AZ23" s="32">
        <f t="shared" si="2"/>
        <v>0</v>
      </c>
      <c r="BA23" s="12"/>
      <c r="BB23" s="9"/>
      <c r="BC23" s="9"/>
    </row>
    <row r="24" spans="1:55" ht="24.9" customHeight="1" thickBot="1" x14ac:dyDescent="0.45">
      <c r="A24" s="138">
        <v>18</v>
      </c>
      <c r="B24" s="221" t="s">
        <v>79</v>
      </c>
      <c r="C24" s="35" t="s">
        <v>19</v>
      </c>
      <c r="D24" s="35" t="s">
        <v>19</v>
      </c>
      <c r="E24" s="35" t="s">
        <v>19</v>
      </c>
      <c r="F24" s="35" t="s">
        <v>19</v>
      </c>
      <c r="G24" s="35" t="s">
        <v>19</v>
      </c>
      <c r="H24" s="35" t="s">
        <v>19</v>
      </c>
      <c r="I24" s="35" t="s">
        <v>19</v>
      </c>
      <c r="J24" s="35" t="s">
        <v>19</v>
      </c>
      <c r="K24" s="35" t="s">
        <v>19</v>
      </c>
      <c r="L24" s="35" t="s">
        <v>19</v>
      </c>
      <c r="M24" s="35" t="s">
        <v>19</v>
      </c>
      <c r="N24" s="35" t="s">
        <v>19</v>
      </c>
      <c r="O24" s="35" t="s">
        <v>19</v>
      </c>
      <c r="P24" s="35" t="s">
        <v>19</v>
      </c>
      <c r="Q24" s="35" t="s">
        <v>19</v>
      </c>
      <c r="R24" s="35" t="s">
        <v>19</v>
      </c>
      <c r="S24" s="35" t="s">
        <v>19</v>
      </c>
      <c r="T24" s="35" t="s">
        <v>19</v>
      </c>
      <c r="U24" s="35" t="s">
        <v>19</v>
      </c>
      <c r="V24" s="35" t="s">
        <v>19</v>
      </c>
      <c r="W24" s="35" t="s">
        <v>19</v>
      </c>
      <c r="X24" s="35" t="s">
        <v>19</v>
      </c>
      <c r="Y24" s="35" t="s">
        <v>19</v>
      </c>
      <c r="Z24" s="35" t="s">
        <v>19</v>
      </c>
      <c r="AA24" s="35" t="s">
        <v>19</v>
      </c>
      <c r="AB24" s="35" t="s">
        <v>19</v>
      </c>
      <c r="AC24" s="35" t="s">
        <v>19</v>
      </c>
      <c r="AD24" s="35" t="s">
        <v>19</v>
      </c>
      <c r="AE24" s="35" t="s">
        <v>19</v>
      </c>
      <c r="AF24" s="35" t="s">
        <v>19</v>
      </c>
      <c r="AG24" s="35" t="s">
        <v>19</v>
      </c>
      <c r="AH24" s="35" t="s">
        <v>19</v>
      </c>
      <c r="AI24" s="35" t="s">
        <v>19</v>
      </c>
      <c r="AJ24" s="35" t="s">
        <v>19</v>
      </c>
      <c r="AK24" s="35" t="s">
        <v>19</v>
      </c>
      <c r="AL24" s="35" t="s">
        <v>19</v>
      </c>
      <c r="AM24" s="35" t="s">
        <v>19</v>
      </c>
      <c r="AN24" s="35" t="s">
        <v>19</v>
      </c>
      <c r="AO24" s="35" t="s">
        <v>19</v>
      </c>
      <c r="AP24" s="35" t="s">
        <v>19</v>
      </c>
      <c r="AQ24" s="65">
        <f>COUNTIF(C24:AP24,"f")+'Pauta2-1T '!AQ24</f>
        <v>0</v>
      </c>
      <c r="AR24" s="82"/>
      <c r="AS24" s="82"/>
      <c r="AT24" s="82"/>
      <c r="AU24" s="82"/>
      <c r="AV24" s="82"/>
      <c r="AW24" s="79">
        <f t="shared" si="0"/>
        <v>0</v>
      </c>
      <c r="AX24" s="82"/>
      <c r="AY24" s="79">
        <f t="shared" si="1"/>
        <v>0</v>
      </c>
      <c r="AZ24" s="32">
        <f t="shared" si="2"/>
        <v>0</v>
      </c>
      <c r="BA24" s="12"/>
      <c r="BB24" s="9"/>
      <c r="BC24" s="9"/>
    </row>
    <row r="25" spans="1:55" ht="24.9" customHeight="1" thickBot="1" x14ac:dyDescent="0.45">
      <c r="A25" s="138">
        <v>19</v>
      </c>
      <c r="B25" s="221" t="s">
        <v>80</v>
      </c>
      <c r="C25" s="35" t="s">
        <v>19</v>
      </c>
      <c r="D25" s="35" t="s">
        <v>19</v>
      </c>
      <c r="E25" s="35" t="s">
        <v>19</v>
      </c>
      <c r="F25" s="35" t="s">
        <v>19</v>
      </c>
      <c r="G25" s="35" t="s">
        <v>19</v>
      </c>
      <c r="H25" s="35" t="s">
        <v>19</v>
      </c>
      <c r="I25" s="35" t="s">
        <v>19</v>
      </c>
      <c r="J25" s="35" t="s">
        <v>19</v>
      </c>
      <c r="K25" s="35" t="s">
        <v>19</v>
      </c>
      <c r="L25" s="35" t="s">
        <v>19</v>
      </c>
      <c r="M25" s="35" t="s">
        <v>19</v>
      </c>
      <c r="N25" s="35" t="s">
        <v>19</v>
      </c>
      <c r="O25" s="35" t="s">
        <v>19</v>
      </c>
      <c r="P25" s="35" t="s">
        <v>19</v>
      </c>
      <c r="Q25" s="35" t="s">
        <v>19</v>
      </c>
      <c r="R25" s="35" t="s">
        <v>19</v>
      </c>
      <c r="S25" s="35" t="s">
        <v>19</v>
      </c>
      <c r="T25" s="35" t="s">
        <v>19</v>
      </c>
      <c r="U25" s="35" t="s">
        <v>19</v>
      </c>
      <c r="V25" s="35" t="s">
        <v>19</v>
      </c>
      <c r="W25" s="35" t="s">
        <v>19</v>
      </c>
      <c r="X25" s="35" t="s">
        <v>19</v>
      </c>
      <c r="Y25" s="35" t="s">
        <v>19</v>
      </c>
      <c r="Z25" s="35" t="s">
        <v>19</v>
      </c>
      <c r="AA25" s="35" t="s">
        <v>19</v>
      </c>
      <c r="AB25" s="35" t="s">
        <v>19</v>
      </c>
      <c r="AC25" s="35" t="s">
        <v>19</v>
      </c>
      <c r="AD25" s="35" t="s">
        <v>19</v>
      </c>
      <c r="AE25" s="35" t="s">
        <v>19</v>
      </c>
      <c r="AF25" s="35" t="s">
        <v>19</v>
      </c>
      <c r="AG25" s="35" t="s">
        <v>19</v>
      </c>
      <c r="AH25" s="35" t="s">
        <v>19</v>
      </c>
      <c r="AI25" s="35" t="s">
        <v>19</v>
      </c>
      <c r="AJ25" s="35" t="s">
        <v>19</v>
      </c>
      <c r="AK25" s="35" t="s">
        <v>19</v>
      </c>
      <c r="AL25" s="35" t="s">
        <v>19</v>
      </c>
      <c r="AM25" s="35" t="s">
        <v>19</v>
      </c>
      <c r="AN25" s="35" t="s">
        <v>19</v>
      </c>
      <c r="AO25" s="35" t="s">
        <v>19</v>
      </c>
      <c r="AP25" s="35" t="s">
        <v>19</v>
      </c>
      <c r="AQ25" s="65">
        <f>COUNTIF(C25:AP25,"f")+'Pauta2-1T '!AQ25</f>
        <v>0</v>
      </c>
      <c r="AR25" s="82"/>
      <c r="AS25" s="82"/>
      <c r="AT25" s="82"/>
      <c r="AU25" s="82"/>
      <c r="AV25" s="82"/>
      <c r="AW25" s="79">
        <f t="shared" si="0"/>
        <v>0</v>
      </c>
      <c r="AX25" s="82"/>
      <c r="AY25" s="79">
        <f t="shared" si="1"/>
        <v>0</v>
      </c>
      <c r="AZ25" s="32">
        <f t="shared" si="2"/>
        <v>0</v>
      </c>
      <c r="BA25" s="12"/>
      <c r="BB25" s="9"/>
      <c r="BC25" s="9"/>
    </row>
    <row r="26" spans="1:55" ht="24.9" customHeight="1" thickBot="1" x14ac:dyDescent="0.45">
      <c r="A26" s="138">
        <v>20</v>
      </c>
      <c r="B26" s="221" t="s">
        <v>81</v>
      </c>
      <c r="C26" s="35" t="s">
        <v>19</v>
      </c>
      <c r="D26" s="35" t="s">
        <v>19</v>
      </c>
      <c r="E26" s="35" t="s">
        <v>19</v>
      </c>
      <c r="F26" s="35" t="s">
        <v>19</v>
      </c>
      <c r="G26" s="35" t="s">
        <v>19</v>
      </c>
      <c r="H26" s="35" t="s">
        <v>19</v>
      </c>
      <c r="I26" s="35" t="s">
        <v>19</v>
      </c>
      <c r="J26" s="35" t="s">
        <v>19</v>
      </c>
      <c r="K26" s="35" t="s">
        <v>19</v>
      </c>
      <c r="L26" s="35" t="s">
        <v>19</v>
      </c>
      <c r="M26" s="35" t="s">
        <v>19</v>
      </c>
      <c r="N26" s="35" t="s">
        <v>19</v>
      </c>
      <c r="O26" s="35" t="s">
        <v>19</v>
      </c>
      <c r="P26" s="35" t="s">
        <v>19</v>
      </c>
      <c r="Q26" s="35" t="s">
        <v>19</v>
      </c>
      <c r="R26" s="35" t="s">
        <v>19</v>
      </c>
      <c r="S26" s="35" t="s">
        <v>19</v>
      </c>
      <c r="T26" s="35" t="s">
        <v>19</v>
      </c>
      <c r="U26" s="35" t="s">
        <v>19</v>
      </c>
      <c r="V26" s="35" t="s">
        <v>19</v>
      </c>
      <c r="W26" s="35" t="s">
        <v>19</v>
      </c>
      <c r="X26" s="35" t="s">
        <v>19</v>
      </c>
      <c r="Y26" s="35" t="s">
        <v>19</v>
      </c>
      <c r="Z26" s="35" t="s">
        <v>19</v>
      </c>
      <c r="AA26" s="35" t="s">
        <v>19</v>
      </c>
      <c r="AB26" s="35" t="s">
        <v>19</v>
      </c>
      <c r="AC26" s="35" t="s">
        <v>19</v>
      </c>
      <c r="AD26" s="35" t="s">
        <v>19</v>
      </c>
      <c r="AE26" s="35" t="s">
        <v>19</v>
      </c>
      <c r="AF26" s="35" t="s">
        <v>19</v>
      </c>
      <c r="AG26" s="35" t="s">
        <v>19</v>
      </c>
      <c r="AH26" s="35" t="s">
        <v>19</v>
      </c>
      <c r="AI26" s="35" t="s">
        <v>19</v>
      </c>
      <c r="AJ26" s="35" t="s">
        <v>19</v>
      </c>
      <c r="AK26" s="35" t="s">
        <v>19</v>
      </c>
      <c r="AL26" s="35" t="s">
        <v>19</v>
      </c>
      <c r="AM26" s="35" t="s">
        <v>19</v>
      </c>
      <c r="AN26" s="35" t="s">
        <v>19</v>
      </c>
      <c r="AO26" s="35" t="s">
        <v>19</v>
      </c>
      <c r="AP26" s="35" t="s">
        <v>19</v>
      </c>
      <c r="AQ26" s="65">
        <f>COUNTIF(C26:AP26,"f")+'Pauta2-1T '!AQ26</f>
        <v>0</v>
      </c>
      <c r="AR26" s="82"/>
      <c r="AS26" s="82"/>
      <c r="AT26" s="82"/>
      <c r="AU26" s="82"/>
      <c r="AV26" s="82"/>
      <c r="AW26" s="79">
        <f t="shared" si="0"/>
        <v>0</v>
      </c>
      <c r="AX26" s="82"/>
      <c r="AY26" s="79">
        <f t="shared" si="1"/>
        <v>0</v>
      </c>
      <c r="AZ26" s="32">
        <f t="shared" si="2"/>
        <v>0</v>
      </c>
      <c r="BA26" s="12"/>
      <c r="BB26" s="9"/>
      <c r="BC26" s="9"/>
    </row>
    <row r="27" spans="1:55" ht="24.9" customHeight="1" thickBot="1" x14ac:dyDescent="0.45">
      <c r="A27" s="138">
        <v>21</v>
      </c>
      <c r="B27" s="221" t="s">
        <v>82</v>
      </c>
      <c r="C27" s="35" t="s">
        <v>19</v>
      </c>
      <c r="D27" s="35" t="s">
        <v>19</v>
      </c>
      <c r="E27" s="35" t="s">
        <v>19</v>
      </c>
      <c r="F27" s="35" t="s">
        <v>19</v>
      </c>
      <c r="G27" s="35" t="s">
        <v>19</v>
      </c>
      <c r="H27" s="35" t="s">
        <v>19</v>
      </c>
      <c r="I27" s="35" t="s">
        <v>19</v>
      </c>
      <c r="J27" s="35" t="s">
        <v>19</v>
      </c>
      <c r="K27" s="35" t="s">
        <v>19</v>
      </c>
      <c r="L27" s="35" t="s">
        <v>19</v>
      </c>
      <c r="M27" s="35" t="s">
        <v>19</v>
      </c>
      <c r="N27" s="35" t="s">
        <v>19</v>
      </c>
      <c r="O27" s="35" t="s">
        <v>19</v>
      </c>
      <c r="P27" s="35" t="s">
        <v>19</v>
      </c>
      <c r="Q27" s="35" t="s">
        <v>19</v>
      </c>
      <c r="R27" s="35" t="s">
        <v>19</v>
      </c>
      <c r="S27" s="35" t="s">
        <v>19</v>
      </c>
      <c r="T27" s="35" t="s">
        <v>19</v>
      </c>
      <c r="U27" s="35" t="s">
        <v>19</v>
      </c>
      <c r="V27" s="35" t="s">
        <v>19</v>
      </c>
      <c r="W27" s="35" t="s">
        <v>19</v>
      </c>
      <c r="X27" s="35" t="s">
        <v>19</v>
      </c>
      <c r="Y27" s="35" t="s">
        <v>19</v>
      </c>
      <c r="Z27" s="35" t="s">
        <v>19</v>
      </c>
      <c r="AA27" s="35" t="s">
        <v>19</v>
      </c>
      <c r="AB27" s="35" t="s">
        <v>19</v>
      </c>
      <c r="AC27" s="35" t="s">
        <v>19</v>
      </c>
      <c r="AD27" s="35" t="s">
        <v>19</v>
      </c>
      <c r="AE27" s="35" t="s">
        <v>19</v>
      </c>
      <c r="AF27" s="35" t="s">
        <v>19</v>
      </c>
      <c r="AG27" s="35" t="s">
        <v>19</v>
      </c>
      <c r="AH27" s="35" t="s">
        <v>19</v>
      </c>
      <c r="AI27" s="35" t="s">
        <v>19</v>
      </c>
      <c r="AJ27" s="35" t="s">
        <v>19</v>
      </c>
      <c r="AK27" s="35" t="s">
        <v>19</v>
      </c>
      <c r="AL27" s="35" t="s">
        <v>19</v>
      </c>
      <c r="AM27" s="35" t="s">
        <v>19</v>
      </c>
      <c r="AN27" s="35" t="s">
        <v>19</v>
      </c>
      <c r="AO27" s="35" t="s">
        <v>19</v>
      </c>
      <c r="AP27" s="35" t="s">
        <v>19</v>
      </c>
      <c r="AQ27" s="65">
        <f>COUNTIF(C27:AP27,"f")+'Pauta2-1T '!AQ27</f>
        <v>0</v>
      </c>
      <c r="AR27" s="82"/>
      <c r="AS27" s="82"/>
      <c r="AT27" s="82"/>
      <c r="AU27" s="82"/>
      <c r="AV27" s="82"/>
      <c r="AW27" s="79">
        <f t="shared" si="0"/>
        <v>0</v>
      </c>
      <c r="AX27" s="82"/>
      <c r="AY27" s="79">
        <f t="shared" si="1"/>
        <v>0</v>
      </c>
      <c r="AZ27" s="32">
        <f t="shared" si="2"/>
        <v>0</v>
      </c>
      <c r="BA27" s="12"/>
      <c r="BB27" s="9"/>
      <c r="BC27" s="9"/>
    </row>
    <row r="28" spans="1:55" ht="24.9" customHeight="1" thickBot="1" x14ac:dyDescent="0.45">
      <c r="A28" s="138">
        <v>22</v>
      </c>
      <c r="B28" s="221" t="s">
        <v>83</v>
      </c>
      <c r="C28" s="35" t="s">
        <v>19</v>
      </c>
      <c r="D28" s="35" t="s">
        <v>19</v>
      </c>
      <c r="E28" s="35" t="s">
        <v>19</v>
      </c>
      <c r="F28" s="35" t="s">
        <v>19</v>
      </c>
      <c r="G28" s="35" t="s">
        <v>19</v>
      </c>
      <c r="H28" s="35" t="s">
        <v>19</v>
      </c>
      <c r="I28" s="35" t="s">
        <v>19</v>
      </c>
      <c r="J28" s="35" t="s">
        <v>19</v>
      </c>
      <c r="K28" s="35" t="s">
        <v>19</v>
      </c>
      <c r="L28" s="35" t="s">
        <v>19</v>
      </c>
      <c r="M28" s="35" t="s">
        <v>19</v>
      </c>
      <c r="N28" s="35" t="s">
        <v>19</v>
      </c>
      <c r="O28" s="35" t="s">
        <v>19</v>
      </c>
      <c r="P28" s="35" t="s">
        <v>19</v>
      </c>
      <c r="Q28" s="35" t="s">
        <v>19</v>
      </c>
      <c r="R28" s="35" t="s">
        <v>19</v>
      </c>
      <c r="S28" s="35" t="s">
        <v>19</v>
      </c>
      <c r="T28" s="35" t="s">
        <v>19</v>
      </c>
      <c r="U28" s="35" t="s">
        <v>19</v>
      </c>
      <c r="V28" s="35" t="s">
        <v>19</v>
      </c>
      <c r="W28" s="35" t="s">
        <v>19</v>
      </c>
      <c r="X28" s="35" t="s">
        <v>19</v>
      </c>
      <c r="Y28" s="35" t="s">
        <v>19</v>
      </c>
      <c r="Z28" s="35" t="s">
        <v>19</v>
      </c>
      <c r="AA28" s="35" t="s">
        <v>19</v>
      </c>
      <c r="AB28" s="35" t="s">
        <v>19</v>
      </c>
      <c r="AC28" s="35" t="s">
        <v>19</v>
      </c>
      <c r="AD28" s="35" t="s">
        <v>19</v>
      </c>
      <c r="AE28" s="35" t="s">
        <v>19</v>
      </c>
      <c r="AF28" s="35" t="s">
        <v>19</v>
      </c>
      <c r="AG28" s="35" t="s">
        <v>19</v>
      </c>
      <c r="AH28" s="35" t="s">
        <v>19</v>
      </c>
      <c r="AI28" s="35" t="s">
        <v>19</v>
      </c>
      <c r="AJ28" s="35" t="s">
        <v>19</v>
      </c>
      <c r="AK28" s="35" t="s">
        <v>19</v>
      </c>
      <c r="AL28" s="35" t="s">
        <v>19</v>
      </c>
      <c r="AM28" s="35" t="s">
        <v>19</v>
      </c>
      <c r="AN28" s="35" t="s">
        <v>19</v>
      </c>
      <c r="AO28" s="35" t="s">
        <v>19</v>
      </c>
      <c r="AP28" s="35" t="s">
        <v>19</v>
      </c>
      <c r="AQ28" s="65">
        <f>COUNTIF(C28:AP28,"f")+'Pauta2-1T '!AQ28</f>
        <v>0</v>
      </c>
      <c r="AR28" s="82"/>
      <c r="AS28" s="82"/>
      <c r="AT28" s="82"/>
      <c r="AU28" s="82"/>
      <c r="AV28" s="82"/>
      <c r="AW28" s="79">
        <f t="shared" si="0"/>
        <v>0</v>
      </c>
      <c r="AX28" s="82"/>
      <c r="AY28" s="79">
        <f t="shared" si="1"/>
        <v>0</v>
      </c>
      <c r="AZ28" s="32">
        <f t="shared" si="2"/>
        <v>0</v>
      </c>
      <c r="BA28" s="12"/>
      <c r="BB28" s="9"/>
      <c r="BC28" s="9"/>
    </row>
    <row r="29" spans="1:55" ht="24.9" customHeight="1" thickBot="1" x14ac:dyDescent="0.45">
      <c r="A29" s="138">
        <v>23</v>
      </c>
      <c r="B29" s="221" t="s">
        <v>84</v>
      </c>
      <c r="C29" s="35" t="s">
        <v>19</v>
      </c>
      <c r="D29" s="35" t="s">
        <v>19</v>
      </c>
      <c r="E29" s="35" t="s">
        <v>19</v>
      </c>
      <c r="F29" s="35" t="s">
        <v>19</v>
      </c>
      <c r="G29" s="35" t="s">
        <v>19</v>
      </c>
      <c r="H29" s="35" t="s">
        <v>19</v>
      </c>
      <c r="I29" s="35" t="s">
        <v>19</v>
      </c>
      <c r="J29" s="35" t="s">
        <v>19</v>
      </c>
      <c r="K29" s="35" t="s">
        <v>19</v>
      </c>
      <c r="L29" s="35" t="s">
        <v>19</v>
      </c>
      <c r="M29" s="35" t="s">
        <v>19</v>
      </c>
      <c r="N29" s="35" t="s">
        <v>19</v>
      </c>
      <c r="O29" s="35" t="s">
        <v>19</v>
      </c>
      <c r="P29" s="35" t="s">
        <v>19</v>
      </c>
      <c r="Q29" s="35" t="s">
        <v>19</v>
      </c>
      <c r="R29" s="35" t="s">
        <v>19</v>
      </c>
      <c r="S29" s="35" t="s">
        <v>19</v>
      </c>
      <c r="T29" s="35" t="s">
        <v>19</v>
      </c>
      <c r="U29" s="35" t="s">
        <v>19</v>
      </c>
      <c r="V29" s="35" t="s">
        <v>19</v>
      </c>
      <c r="W29" s="35" t="s">
        <v>19</v>
      </c>
      <c r="X29" s="35" t="s">
        <v>19</v>
      </c>
      <c r="Y29" s="35" t="s">
        <v>19</v>
      </c>
      <c r="Z29" s="35" t="s">
        <v>19</v>
      </c>
      <c r="AA29" s="35" t="s">
        <v>19</v>
      </c>
      <c r="AB29" s="35" t="s">
        <v>19</v>
      </c>
      <c r="AC29" s="35" t="s">
        <v>19</v>
      </c>
      <c r="AD29" s="35" t="s">
        <v>19</v>
      </c>
      <c r="AE29" s="35" t="s">
        <v>19</v>
      </c>
      <c r="AF29" s="35" t="s">
        <v>19</v>
      </c>
      <c r="AG29" s="35" t="s">
        <v>19</v>
      </c>
      <c r="AH29" s="35" t="s">
        <v>19</v>
      </c>
      <c r="AI29" s="35" t="s">
        <v>19</v>
      </c>
      <c r="AJ29" s="35" t="s">
        <v>19</v>
      </c>
      <c r="AK29" s="35" t="s">
        <v>19</v>
      </c>
      <c r="AL29" s="35" t="s">
        <v>19</v>
      </c>
      <c r="AM29" s="35" t="s">
        <v>19</v>
      </c>
      <c r="AN29" s="35" t="s">
        <v>19</v>
      </c>
      <c r="AO29" s="35" t="s">
        <v>19</v>
      </c>
      <c r="AP29" s="35" t="s">
        <v>19</v>
      </c>
      <c r="AQ29" s="65">
        <f>COUNTIF(C29:AP29,"f")+'Pauta2-1T '!AQ29</f>
        <v>0</v>
      </c>
      <c r="AR29" s="82"/>
      <c r="AS29" s="82"/>
      <c r="AT29" s="82"/>
      <c r="AU29" s="82"/>
      <c r="AV29" s="82"/>
      <c r="AW29" s="79">
        <f t="shared" si="0"/>
        <v>0</v>
      </c>
      <c r="AX29" s="82"/>
      <c r="AY29" s="79">
        <f t="shared" si="1"/>
        <v>0</v>
      </c>
      <c r="AZ29" s="32">
        <f t="shared" si="2"/>
        <v>0</v>
      </c>
      <c r="BA29" s="12"/>
      <c r="BB29" s="9"/>
      <c r="BC29" s="9"/>
    </row>
    <row r="30" spans="1:55" ht="24.9" customHeight="1" thickBot="1" x14ac:dyDescent="0.45">
      <c r="A30" s="138">
        <v>24</v>
      </c>
      <c r="B30" s="221" t="s">
        <v>85</v>
      </c>
      <c r="C30" s="35" t="s">
        <v>19</v>
      </c>
      <c r="D30" s="35" t="s">
        <v>19</v>
      </c>
      <c r="E30" s="35" t="s">
        <v>19</v>
      </c>
      <c r="F30" s="35" t="s">
        <v>19</v>
      </c>
      <c r="G30" s="35" t="s">
        <v>19</v>
      </c>
      <c r="H30" s="35" t="s">
        <v>19</v>
      </c>
      <c r="I30" s="35" t="s">
        <v>19</v>
      </c>
      <c r="J30" s="35" t="s">
        <v>19</v>
      </c>
      <c r="K30" s="35" t="s">
        <v>19</v>
      </c>
      <c r="L30" s="35" t="s">
        <v>19</v>
      </c>
      <c r="M30" s="35" t="s">
        <v>19</v>
      </c>
      <c r="N30" s="35" t="s">
        <v>19</v>
      </c>
      <c r="O30" s="35" t="s">
        <v>19</v>
      </c>
      <c r="P30" s="35" t="s">
        <v>19</v>
      </c>
      <c r="Q30" s="35" t="s">
        <v>19</v>
      </c>
      <c r="R30" s="35" t="s">
        <v>19</v>
      </c>
      <c r="S30" s="35" t="s">
        <v>19</v>
      </c>
      <c r="T30" s="35" t="s">
        <v>19</v>
      </c>
      <c r="U30" s="35" t="s">
        <v>19</v>
      </c>
      <c r="V30" s="35" t="s">
        <v>19</v>
      </c>
      <c r="W30" s="35" t="s">
        <v>19</v>
      </c>
      <c r="X30" s="35" t="s">
        <v>19</v>
      </c>
      <c r="Y30" s="35" t="s">
        <v>19</v>
      </c>
      <c r="Z30" s="35" t="s">
        <v>19</v>
      </c>
      <c r="AA30" s="35" t="s">
        <v>19</v>
      </c>
      <c r="AB30" s="35" t="s">
        <v>19</v>
      </c>
      <c r="AC30" s="35" t="s">
        <v>19</v>
      </c>
      <c r="AD30" s="35" t="s">
        <v>19</v>
      </c>
      <c r="AE30" s="35" t="s">
        <v>19</v>
      </c>
      <c r="AF30" s="35" t="s">
        <v>19</v>
      </c>
      <c r="AG30" s="35" t="s">
        <v>19</v>
      </c>
      <c r="AH30" s="35" t="s">
        <v>19</v>
      </c>
      <c r="AI30" s="35" t="s">
        <v>19</v>
      </c>
      <c r="AJ30" s="35" t="s">
        <v>19</v>
      </c>
      <c r="AK30" s="35" t="s">
        <v>19</v>
      </c>
      <c r="AL30" s="35" t="s">
        <v>19</v>
      </c>
      <c r="AM30" s="35" t="s">
        <v>19</v>
      </c>
      <c r="AN30" s="35" t="s">
        <v>19</v>
      </c>
      <c r="AO30" s="35" t="s">
        <v>19</v>
      </c>
      <c r="AP30" s="35" t="s">
        <v>19</v>
      </c>
      <c r="AQ30" s="65">
        <f>COUNTIF(C30:AP30,"f")+'Pauta2-1T '!AQ30</f>
        <v>0</v>
      </c>
      <c r="AR30" s="82"/>
      <c r="AS30" s="82"/>
      <c r="AT30" s="82"/>
      <c r="AU30" s="82"/>
      <c r="AV30" s="82"/>
      <c r="AW30" s="79">
        <f t="shared" si="0"/>
        <v>0</v>
      </c>
      <c r="AX30" s="82"/>
      <c r="AY30" s="79">
        <f t="shared" si="1"/>
        <v>0</v>
      </c>
      <c r="AZ30" s="32">
        <f t="shared" si="2"/>
        <v>0</v>
      </c>
      <c r="BA30" s="12"/>
      <c r="BB30" s="9"/>
      <c r="BC30" s="9"/>
    </row>
    <row r="31" spans="1:55" ht="24.9" customHeight="1" thickBot="1" x14ac:dyDescent="0.45">
      <c r="A31" s="138">
        <v>25</v>
      </c>
      <c r="B31" s="221" t="s">
        <v>86</v>
      </c>
      <c r="C31" s="35" t="s">
        <v>19</v>
      </c>
      <c r="D31" s="35" t="s">
        <v>19</v>
      </c>
      <c r="E31" s="35" t="s">
        <v>19</v>
      </c>
      <c r="F31" s="35" t="s">
        <v>19</v>
      </c>
      <c r="G31" s="35" t="s">
        <v>19</v>
      </c>
      <c r="H31" s="35" t="s">
        <v>19</v>
      </c>
      <c r="I31" s="35" t="s">
        <v>19</v>
      </c>
      <c r="J31" s="35" t="s">
        <v>19</v>
      </c>
      <c r="K31" s="35" t="s">
        <v>19</v>
      </c>
      <c r="L31" s="35" t="s">
        <v>19</v>
      </c>
      <c r="M31" s="35" t="s">
        <v>19</v>
      </c>
      <c r="N31" s="35" t="s">
        <v>19</v>
      </c>
      <c r="O31" s="35" t="s">
        <v>19</v>
      </c>
      <c r="P31" s="35" t="s">
        <v>19</v>
      </c>
      <c r="Q31" s="35" t="s">
        <v>19</v>
      </c>
      <c r="R31" s="35" t="s">
        <v>19</v>
      </c>
      <c r="S31" s="35" t="s">
        <v>19</v>
      </c>
      <c r="T31" s="35" t="s">
        <v>19</v>
      </c>
      <c r="U31" s="35" t="s">
        <v>19</v>
      </c>
      <c r="V31" s="35" t="s">
        <v>19</v>
      </c>
      <c r="W31" s="35" t="s">
        <v>19</v>
      </c>
      <c r="X31" s="35" t="s">
        <v>19</v>
      </c>
      <c r="Y31" s="35" t="s">
        <v>19</v>
      </c>
      <c r="Z31" s="35" t="s">
        <v>19</v>
      </c>
      <c r="AA31" s="35" t="s">
        <v>19</v>
      </c>
      <c r="AB31" s="35" t="s">
        <v>19</v>
      </c>
      <c r="AC31" s="35" t="s">
        <v>19</v>
      </c>
      <c r="AD31" s="35" t="s">
        <v>19</v>
      </c>
      <c r="AE31" s="35" t="s">
        <v>19</v>
      </c>
      <c r="AF31" s="35" t="s">
        <v>19</v>
      </c>
      <c r="AG31" s="35" t="s">
        <v>19</v>
      </c>
      <c r="AH31" s="35" t="s">
        <v>19</v>
      </c>
      <c r="AI31" s="35" t="s">
        <v>19</v>
      </c>
      <c r="AJ31" s="35" t="s">
        <v>19</v>
      </c>
      <c r="AK31" s="35" t="s">
        <v>19</v>
      </c>
      <c r="AL31" s="35" t="s">
        <v>19</v>
      </c>
      <c r="AM31" s="35" t="s">
        <v>19</v>
      </c>
      <c r="AN31" s="35" t="s">
        <v>19</v>
      </c>
      <c r="AO31" s="35" t="s">
        <v>19</v>
      </c>
      <c r="AP31" s="35" t="s">
        <v>19</v>
      </c>
      <c r="AQ31" s="65">
        <f>COUNTIF(C31:AP31,"f")+'Pauta2-1T '!AQ31</f>
        <v>0</v>
      </c>
      <c r="AR31" s="82"/>
      <c r="AS31" s="82"/>
      <c r="AT31" s="82"/>
      <c r="AU31" s="82"/>
      <c r="AV31" s="82"/>
      <c r="AW31" s="79">
        <f t="shared" si="0"/>
        <v>0</v>
      </c>
      <c r="AX31" s="82"/>
      <c r="AY31" s="79">
        <f t="shared" si="1"/>
        <v>0</v>
      </c>
      <c r="AZ31" s="32">
        <f t="shared" si="2"/>
        <v>0</v>
      </c>
      <c r="BA31" s="12"/>
      <c r="BB31" s="9"/>
      <c r="BC31" s="9"/>
    </row>
    <row r="32" spans="1:55" ht="24.9" customHeight="1" thickBot="1" x14ac:dyDescent="0.45">
      <c r="A32" s="138">
        <v>26</v>
      </c>
      <c r="B32" s="221" t="s">
        <v>87</v>
      </c>
      <c r="C32" s="35" t="s">
        <v>19</v>
      </c>
      <c r="D32" s="35" t="s">
        <v>19</v>
      </c>
      <c r="E32" s="35" t="s">
        <v>19</v>
      </c>
      <c r="F32" s="35" t="s">
        <v>19</v>
      </c>
      <c r="G32" s="35" t="s">
        <v>19</v>
      </c>
      <c r="H32" s="35" t="s">
        <v>19</v>
      </c>
      <c r="I32" s="35" t="s">
        <v>19</v>
      </c>
      <c r="J32" s="35" t="s">
        <v>19</v>
      </c>
      <c r="K32" s="35" t="s">
        <v>19</v>
      </c>
      <c r="L32" s="35" t="s">
        <v>19</v>
      </c>
      <c r="M32" s="35" t="s">
        <v>19</v>
      </c>
      <c r="N32" s="35" t="s">
        <v>19</v>
      </c>
      <c r="O32" s="35" t="s">
        <v>19</v>
      </c>
      <c r="P32" s="35" t="s">
        <v>19</v>
      </c>
      <c r="Q32" s="35" t="s">
        <v>19</v>
      </c>
      <c r="R32" s="35" t="s">
        <v>19</v>
      </c>
      <c r="S32" s="35" t="s">
        <v>19</v>
      </c>
      <c r="T32" s="35" t="s">
        <v>19</v>
      </c>
      <c r="U32" s="35" t="s">
        <v>19</v>
      </c>
      <c r="V32" s="35" t="s">
        <v>19</v>
      </c>
      <c r="W32" s="35" t="s">
        <v>19</v>
      </c>
      <c r="X32" s="35" t="s">
        <v>19</v>
      </c>
      <c r="Y32" s="35" t="s">
        <v>19</v>
      </c>
      <c r="Z32" s="35" t="s">
        <v>19</v>
      </c>
      <c r="AA32" s="35" t="s">
        <v>19</v>
      </c>
      <c r="AB32" s="35" t="s">
        <v>19</v>
      </c>
      <c r="AC32" s="35" t="s">
        <v>19</v>
      </c>
      <c r="AD32" s="35" t="s">
        <v>19</v>
      </c>
      <c r="AE32" s="35" t="s">
        <v>19</v>
      </c>
      <c r="AF32" s="35" t="s">
        <v>19</v>
      </c>
      <c r="AG32" s="35" t="s">
        <v>19</v>
      </c>
      <c r="AH32" s="35" t="s">
        <v>19</v>
      </c>
      <c r="AI32" s="35" t="s">
        <v>19</v>
      </c>
      <c r="AJ32" s="35" t="s">
        <v>19</v>
      </c>
      <c r="AK32" s="35" t="s">
        <v>19</v>
      </c>
      <c r="AL32" s="35" t="s">
        <v>19</v>
      </c>
      <c r="AM32" s="35" t="s">
        <v>19</v>
      </c>
      <c r="AN32" s="35" t="s">
        <v>19</v>
      </c>
      <c r="AO32" s="35" t="s">
        <v>19</v>
      </c>
      <c r="AP32" s="35" t="s">
        <v>19</v>
      </c>
      <c r="AQ32" s="65">
        <f>COUNTIF(C32:AP32,"f")+'Pauta2-1T '!AQ32</f>
        <v>0</v>
      </c>
      <c r="AR32" s="82"/>
      <c r="AS32" s="82"/>
      <c r="AT32" s="82"/>
      <c r="AU32" s="82"/>
      <c r="AV32" s="82"/>
      <c r="AW32" s="79">
        <f t="shared" si="0"/>
        <v>0</v>
      </c>
      <c r="AX32" s="82"/>
      <c r="AY32" s="79">
        <f t="shared" si="1"/>
        <v>0</v>
      </c>
      <c r="AZ32" s="32">
        <f t="shared" si="2"/>
        <v>0</v>
      </c>
      <c r="BA32" s="12"/>
      <c r="BB32" s="9"/>
      <c r="BC32" s="9"/>
    </row>
    <row r="33" spans="1:53" ht="24.9" customHeight="1" thickBot="1" x14ac:dyDescent="0.45">
      <c r="A33" s="138">
        <v>27</v>
      </c>
      <c r="B33" s="221" t="s">
        <v>88</v>
      </c>
      <c r="C33" s="35" t="s">
        <v>19</v>
      </c>
      <c r="D33" s="35" t="s">
        <v>19</v>
      </c>
      <c r="E33" s="35" t="s">
        <v>19</v>
      </c>
      <c r="F33" s="35" t="s">
        <v>19</v>
      </c>
      <c r="G33" s="35" t="s">
        <v>19</v>
      </c>
      <c r="H33" s="35" t="s">
        <v>19</v>
      </c>
      <c r="I33" s="35" t="s">
        <v>19</v>
      </c>
      <c r="J33" s="35" t="s">
        <v>19</v>
      </c>
      <c r="K33" s="35" t="s">
        <v>19</v>
      </c>
      <c r="L33" s="35" t="s">
        <v>19</v>
      </c>
      <c r="M33" s="35" t="s">
        <v>19</v>
      </c>
      <c r="N33" s="35" t="s">
        <v>19</v>
      </c>
      <c r="O33" s="35" t="s">
        <v>19</v>
      </c>
      <c r="P33" s="35" t="s">
        <v>19</v>
      </c>
      <c r="Q33" s="35" t="s">
        <v>19</v>
      </c>
      <c r="R33" s="35" t="s">
        <v>19</v>
      </c>
      <c r="S33" s="35" t="s">
        <v>19</v>
      </c>
      <c r="T33" s="35" t="s">
        <v>19</v>
      </c>
      <c r="U33" s="35" t="s">
        <v>19</v>
      </c>
      <c r="V33" s="35" t="s">
        <v>19</v>
      </c>
      <c r="W33" s="35" t="s">
        <v>19</v>
      </c>
      <c r="X33" s="35" t="s">
        <v>19</v>
      </c>
      <c r="Y33" s="35" t="s">
        <v>19</v>
      </c>
      <c r="Z33" s="35" t="s">
        <v>19</v>
      </c>
      <c r="AA33" s="35" t="s">
        <v>19</v>
      </c>
      <c r="AB33" s="35" t="s">
        <v>19</v>
      </c>
      <c r="AC33" s="35" t="s">
        <v>19</v>
      </c>
      <c r="AD33" s="35" t="s">
        <v>19</v>
      </c>
      <c r="AE33" s="35" t="s">
        <v>19</v>
      </c>
      <c r="AF33" s="35" t="s">
        <v>19</v>
      </c>
      <c r="AG33" s="35" t="s">
        <v>19</v>
      </c>
      <c r="AH33" s="35" t="s">
        <v>19</v>
      </c>
      <c r="AI33" s="35" t="s">
        <v>19</v>
      </c>
      <c r="AJ33" s="35" t="s">
        <v>19</v>
      </c>
      <c r="AK33" s="35" t="s">
        <v>19</v>
      </c>
      <c r="AL33" s="35" t="s">
        <v>19</v>
      </c>
      <c r="AM33" s="35" t="s">
        <v>19</v>
      </c>
      <c r="AN33" s="35" t="s">
        <v>19</v>
      </c>
      <c r="AO33" s="35" t="s">
        <v>19</v>
      </c>
      <c r="AP33" s="35" t="s">
        <v>19</v>
      </c>
      <c r="AQ33" s="65">
        <f>COUNTIF(C33:AP33,"f")+'Pauta2-1T '!AQ33</f>
        <v>0</v>
      </c>
      <c r="AR33" s="82"/>
      <c r="AS33" s="82"/>
      <c r="AT33" s="82"/>
      <c r="AU33" s="82"/>
      <c r="AV33" s="82"/>
      <c r="AW33" s="79">
        <f t="shared" si="0"/>
        <v>0</v>
      </c>
      <c r="AX33" s="82"/>
      <c r="AY33" s="79">
        <f t="shared" si="1"/>
        <v>0</v>
      </c>
      <c r="AZ33" s="32">
        <f t="shared" si="2"/>
        <v>0</v>
      </c>
      <c r="BA33" s="12"/>
    </row>
    <row r="34" spans="1:53" ht="24.9" customHeight="1" thickBot="1" x14ac:dyDescent="0.45">
      <c r="A34" s="138">
        <v>28</v>
      </c>
      <c r="B34" s="221" t="s">
        <v>89</v>
      </c>
      <c r="C34" s="35" t="s">
        <v>19</v>
      </c>
      <c r="D34" s="35" t="s">
        <v>19</v>
      </c>
      <c r="E34" s="35" t="s">
        <v>19</v>
      </c>
      <c r="F34" s="35" t="s">
        <v>19</v>
      </c>
      <c r="G34" s="35" t="s">
        <v>19</v>
      </c>
      <c r="H34" s="35" t="s">
        <v>19</v>
      </c>
      <c r="I34" s="35" t="s">
        <v>19</v>
      </c>
      <c r="J34" s="35" t="s">
        <v>19</v>
      </c>
      <c r="K34" s="35" t="s">
        <v>19</v>
      </c>
      <c r="L34" s="35" t="s">
        <v>19</v>
      </c>
      <c r="M34" s="35" t="s">
        <v>19</v>
      </c>
      <c r="N34" s="35" t="s">
        <v>19</v>
      </c>
      <c r="O34" s="35" t="s">
        <v>19</v>
      </c>
      <c r="P34" s="35" t="s">
        <v>19</v>
      </c>
      <c r="Q34" s="35" t="s">
        <v>19</v>
      </c>
      <c r="R34" s="35" t="s">
        <v>19</v>
      </c>
      <c r="S34" s="35" t="s">
        <v>19</v>
      </c>
      <c r="T34" s="35" t="s">
        <v>19</v>
      </c>
      <c r="U34" s="35" t="s">
        <v>19</v>
      </c>
      <c r="V34" s="35" t="s">
        <v>19</v>
      </c>
      <c r="W34" s="35" t="s">
        <v>19</v>
      </c>
      <c r="X34" s="35" t="s">
        <v>19</v>
      </c>
      <c r="Y34" s="35" t="s">
        <v>19</v>
      </c>
      <c r="Z34" s="35" t="s">
        <v>19</v>
      </c>
      <c r="AA34" s="35" t="s">
        <v>19</v>
      </c>
      <c r="AB34" s="35" t="s">
        <v>19</v>
      </c>
      <c r="AC34" s="35" t="s">
        <v>19</v>
      </c>
      <c r="AD34" s="35" t="s">
        <v>19</v>
      </c>
      <c r="AE34" s="35" t="s">
        <v>19</v>
      </c>
      <c r="AF34" s="35" t="s">
        <v>19</v>
      </c>
      <c r="AG34" s="35" t="s">
        <v>19</v>
      </c>
      <c r="AH34" s="35" t="s">
        <v>19</v>
      </c>
      <c r="AI34" s="35" t="s">
        <v>19</v>
      </c>
      <c r="AJ34" s="35" t="s">
        <v>19</v>
      </c>
      <c r="AK34" s="35" t="s">
        <v>19</v>
      </c>
      <c r="AL34" s="35" t="s">
        <v>19</v>
      </c>
      <c r="AM34" s="35" t="s">
        <v>19</v>
      </c>
      <c r="AN34" s="35" t="s">
        <v>19</v>
      </c>
      <c r="AO34" s="35" t="s">
        <v>19</v>
      </c>
      <c r="AP34" s="35" t="s">
        <v>19</v>
      </c>
      <c r="AQ34" s="65">
        <f>COUNTIF(C34:AP34,"f")+'Pauta2-1T '!AQ34</f>
        <v>0</v>
      </c>
      <c r="AR34" s="82"/>
      <c r="AS34" s="82"/>
      <c r="AT34" s="82"/>
      <c r="AU34" s="82"/>
      <c r="AV34" s="82"/>
      <c r="AW34" s="79">
        <f t="shared" si="0"/>
        <v>0</v>
      </c>
      <c r="AX34" s="82"/>
      <c r="AY34" s="79">
        <f t="shared" si="1"/>
        <v>0</v>
      </c>
      <c r="AZ34" s="32">
        <f t="shared" si="2"/>
        <v>0</v>
      </c>
      <c r="BA34" s="12"/>
    </row>
    <row r="35" spans="1:53" ht="24.9" customHeight="1" thickBot="1" x14ac:dyDescent="0.45">
      <c r="A35" s="138">
        <v>29</v>
      </c>
      <c r="B35" s="221" t="s">
        <v>90</v>
      </c>
      <c r="C35" s="35" t="s">
        <v>19</v>
      </c>
      <c r="D35" s="35" t="s">
        <v>19</v>
      </c>
      <c r="E35" s="35" t="s">
        <v>19</v>
      </c>
      <c r="F35" s="35" t="s">
        <v>19</v>
      </c>
      <c r="G35" s="35" t="s">
        <v>19</v>
      </c>
      <c r="H35" s="35" t="s">
        <v>19</v>
      </c>
      <c r="I35" s="35" t="s">
        <v>19</v>
      </c>
      <c r="J35" s="35" t="s">
        <v>19</v>
      </c>
      <c r="K35" s="35" t="s">
        <v>19</v>
      </c>
      <c r="L35" s="35" t="s">
        <v>19</v>
      </c>
      <c r="M35" s="35" t="s">
        <v>19</v>
      </c>
      <c r="N35" s="35" t="s">
        <v>19</v>
      </c>
      <c r="O35" s="35" t="s">
        <v>19</v>
      </c>
      <c r="P35" s="35" t="s">
        <v>19</v>
      </c>
      <c r="Q35" s="35" t="s">
        <v>19</v>
      </c>
      <c r="R35" s="35" t="s">
        <v>19</v>
      </c>
      <c r="S35" s="35" t="s">
        <v>19</v>
      </c>
      <c r="T35" s="35" t="s">
        <v>19</v>
      </c>
      <c r="U35" s="35" t="s">
        <v>19</v>
      </c>
      <c r="V35" s="35" t="s">
        <v>19</v>
      </c>
      <c r="W35" s="35" t="s">
        <v>19</v>
      </c>
      <c r="X35" s="35" t="s">
        <v>19</v>
      </c>
      <c r="Y35" s="35" t="s">
        <v>19</v>
      </c>
      <c r="Z35" s="35" t="s">
        <v>19</v>
      </c>
      <c r="AA35" s="35" t="s">
        <v>19</v>
      </c>
      <c r="AB35" s="35" t="s">
        <v>19</v>
      </c>
      <c r="AC35" s="35" t="s">
        <v>19</v>
      </c>
      <c r="AD35" s="35" t="s">
        <v>19</v>
      </c>
      <c r="AE35" s="35" t="s">
        <v>19</v>
      </c>
      <c r="AF35" s="35" t="s">
        <v>19</v>
      </c>
      <c r="AG35" s="35" t="s">
        <v>19</v>
      </c>
      <c r="AH35" s="35" t="s">
        <v>19</v>
      </c>
      <c r="AI35" s="35" t="s">
        <v>19</v>
      </c>
      <c r="AJ35" s="35" t="s">
        <v>19</v>
      </c>
      <c r="AK35" s="35" t="s">
        <v>19</v>
      </c>
      <c r="AL35" s="35" t="s">
        <v>19</v>
      </c>
      <c r="AM35" s="35" t="s">
        <v>19</v>
      </c>
      <c r="AN35" s="35" t="s">
        <v>19</v>
      </c>
      <c r="AO35" s="35" t="s">
        <v>19</v>
      </c>
      <c r="AP35" s="35" t="s">
        <v>19</v>
      </c>
      <c r="AQ35" s="65">
        <f>COUNTIF(C35:AP35,"f")+'Pauta2-1T '!AQ35</f>
        <v>0</v>
      </c>
      <c r="AR35" s="82"/>
      <c r="AS35" s="82"/>
      <c r="AT35" s="82"/>
      <c r="AU35" s="82"/>
      <c r="AV35" s="82"/>
      <c r="AW35" s="79">
        <f t="shared" si="0"/>
        <v>0</v>
      </c>
      <c r="AX35" s="82"/>
      <c r="AY35" s="79">
        <f t="shared" si="1"/>
        <v>0</v>
      </c>
      <c r="AZ35" s="32">
        <f t="shared" si="2"/>
        <v>0</v>
      </c>
      <c r="BA35" s="12"/>
    </row>
    <row r="36" spans="1:53" ht="24.9" customHeight="1" thickBot="1" x14ac:dyDescent="0.45">
      <c r="A36" s="138">
        <v>30</v>
      </c>
      <c r="B36" s="221" t="s">
        <v>91</v>
      </c>
      <c r="C36" s="35" t="s">
        <v>19</v>
      </c>
      <c r="D36" s="35" t="s">
        <v>19</v>
      </c>
      <c r="E36" s="35" t="s">
        <v>19</v>
      </c>
      <c r="F36" s="35" t="s">
        <v>19</v>
      </c>
      <c r="G36" s="35" t="s">
        <v>19</v>
      </c>
      <c r="H36" s="35" t="s">
        <v>19</v>
      </c>
      <c r="I36" s="35" t="s">
        <v>19</v>
      </c>
      <c r="J36" s="35" t="s">
        <v>19</v>
      </c>
      <c r="K36" s="35" t="s">
        <v>19</v>
      </c>
      <c r="L36" s="35" t="s">
        <v>19</v>
      </c>
      <c r="M36" s="35" t="s">
        <v>19</v>
      </c>
      <c r="N36" s="35" t="s">
        <v>19</v>
      </c>
      <c r="O36" s="35" t="s">
        <v>19</v>
      </c>
      <c r="P36" s="35" t="s">
        <v>19</v>
      </c>
      <c r="Q36" s="35" t="s">
        <v>19</v>
      </c>
      <c r="R36" s="35" t="s">
        <v>19</v>
      </c>
      <c r="S36" s="35" t="s">
        <v>19</v>
      </c>
      <c r="T36" s="35" t="s">
        <v>19</v>
      </c>
      <c r="U36" s="35" t="s">
        <v>19</v>
      </c>
      <c r="V36" s="35" t="s">
        <v>19</v>
      </c>
      <c r="W36" s="35" t="s">
        <v>19</v>
      </c>
      <c r="X36" s="35" t="s">
        <v>19</v>
      </c>
      <c r="Y36" s="35" t="s">
        <v>19</v>
      </c>
      <c r="Z36" s="35" t="s">
        <v>19</v>
      </c>
      <c r="AA36" s="35" t="s">
        <v>19</v>
      </c>
      <c r="AB36" s="35" t="s">
        <v>19</v>
      </c>
      <c r="AC36" s="35" t="s">
        <v>19</v>
      </c>
      <c r="AD36" s="35" t="s">
        <v>19</v>
      </c>
      <c r="AE36" s="35" t="s">
        <v>19</v>
      </c>
      <c r="AF36" s="35" t="s">
        <v>19</v>
      </c>
      <c r="AG36" s="35" t="s">
        <v>19</v>
      </c>
      <c r="AH36" s="35" t="s">
        <v>19</v>
      </c>
      <c r="AI36" s="35" t="s">
        <v>19</v>
      </c>
      <c r="AJ36" s="35" t="s">
        <v>19</v>
      </c>
      <c r="AK36" s="35" t="s">
        <v>19</v>
      </c>
      <c r="AL36" s="35" t="s">
        <v>19</v>
      </c>
      <c r="AM36" s="35" t="s">
        <v>19</v>
      </c>
      <c r="AN36" s="35" t="s">
        <v>19</v>
      </c>
      <c r="AO36" s="35" t="s">
        <v>19</v>
      </c>
      <c r="AP36" s="35" t="s">
        <v>19</v>
      </c>
      <c r="AQ36" s="65">
        <f>COUNTIF(C36:AP36,"f")+'Pauta2-1T '!AQ36</f>
        <v>0</v>
      </c>
      <c r="AR36" s="82"/>
      <c r="AS36" s="82"/>
      <c r="AT36" s="82"/>
      <c r="AU36" s="82"/>
      <c r="AV36" s="82"/>
      <c r="AW36" s="79">
        <f t="shared" si="0"/>
        <v>0</v>
      </c>
      <c r="AX36" s="82"/>
      <c r="AY36" s="79">
        <f t="shared" si="1"/>
        <v>0</v>
      </c>
      <c r="AZ36" s="32">
        <f t="shared" si="2"/>
        <v>0</v>
      </c>
      <c r="BA36" s="12"/>
    </row>
    <row r="37" spans="1:53" ht="24.9" customHeight="1" thickBot="1" x14ac:dyDescent="0.45">
      <c r="A37" s="138">
        <v>31</v>
      </c>
      <c r="B37" s="221" t="s">
        <v>92</v>
      </c>
      <c r="C37" s="35" t="s">
        <v>19</v>
      </c>
      <c r="D37" s="35" t="s">
        <v>19</v>
      </c>
      <c r="E37" s="35" t="s">
        <v>19</v>
      </c>
      <c r="F37" s="35" t="s">
        <v>19</v>
      </c>
      <c r="G37" s="35" t="s">
        <v>19</v>
      </c>
      <c r="H37" s="35" t="s">
        <v>19</v>
      </c>
      <c r="I37" s="35" t="s">
        <v>19</v>
      </c>
      <c r="J37" s="35" t="s">
        <v>19</v>
      </c>
      <c r="K37" s="35" t="s">
        <v>19</v>
      </c>
      <c r="L37" s="35" t="s">
        <v>19</v>
      </c>
      <c r="M37" s="35" t="s">
        <v>19</v>
      </c>
      <c r="N37" s="35" t="s">
        <v>19</v>
      </c>
      <c r="O37" s="35" t="s">
        <v>19</v>
      </c>
      <c r="P37" s="35" t="s">
        <v>19</v>
      </c>
      <c r="Q37" s="35" t="s">
        <v>19</v>
      </c>
      <c r="R37" s="35" t="s">
        <v>19</v>
      </c>
      <c r="S37" s="35" t="s">
        <v>19</v>
      </c>
      <c r="T37" s="35" t="s">
        <v>19</v>
      </c>
      <c r="U37" s="35" t="s">
        <v>19</v>
      </c>
      <c r="V37" s="35" t="s">
        <v>19</v>
      </c>
      <c r="W37" s="35" t="s">
        <v>19</v>
      </c>
      <c r="X37" s="35" t="s">
        <v>19</v>
      </c>
      <c r="Y37" s="35" t="s">
        <v>19</v>
      </c>
      <c r="Z37" s="35" t="s">
        <v>19</v>
      </c>
      <c r="AA37" s="35" t="s">
        <v>19</v>
      </c>
      <c r="AB37" s="35" t="s">
        <v>19</v>
      </c>
      <c r="AC37" s="35" t="s">
        <v>19</v>
      </c>
      <c r="AD37" s="35" t="s">
        <v>19</v>
      </c>
      <c r="AE37" s="35" t="s">
        <v>19</v>
      </c>
      <c r="AF37" s="35" t="s">
        <v>19</v>
      </c>
      <c r="AG37" s="35" t="s">
        <v>19</v>
      </c>
      <c r="AH37" s="35" t="s">
        <v>19</v>
      </c>
      <c r="AI37" s="35" t="s">
        <v>19</v>
      </c>
      <c r="AJ37" s="35" t="s">
        <v>19</v>
      </c>
      <c r="AK37" s="35" t="s">
        <v>19</v>
      </c>
      <c r="AL37" s="35" t="s">
        <v>19</v>
      </c>
      <c r="AM37" s="35" t="s">
        <v>19</v>
      </c>
      <c r="AN37" s="35" t="s">
        <v>19</v>
      </c>
      <c r="AO37" s="35" t="s">
        <v>19</v>
      </c>
      <c r="AP37" s="35" t="s">
        <v>19</v>
      </c>
      <c r="AQ37" s="65">
        <f>COUNTIF(C37:AP37,"f")+'Pauta2-1T '!AQ37</f>
        <v>0</v>
      </c>
      <c r="AR37" s="82"/>
      <c r="AS37" s="82"/>
      <c r="AT37" s="82"/>
      <c r="AU37" s="82"/>
      <c r="AV37" s="82"/>
      <c r="AW37" s="79">
        <f t="shared" si="0"/>
        <v>0</v>
      </c>
      <c r="AX37" s="82"/>
      <c r="AY37" s="79">
        <f t="shared" si="1"/>
        <v>0</v>
      </c>
      <c r="AZ37" s="32">
        <f t="shared" si="2"/>
        <v>0</v>
      </c>
      <c r="BA37" s="12"/>
    </row>
    <row r="38" spans="1:53" ht="24.9" customHeight="1" thickBot="1" x14ac:dyDescent="0.45">
      <c r="A38" s="138">
        <v>32</v>
      </c>
      <c r="B38" s="221" t="s">
        <v>93</v>
      </c>
      <c r="C38" s="35" t="s">
        <v>19</v>
      </c>
      <c r="D38" s="35" t="s">
        <v>19</v>
      </c>
      <c r="E38" s="35" t="s">
        <v>19</v>
      </c>
      <c r="F38" s="35" t="s">
        <v>19</v>
      </c>
      <c r="G38" s="35" t="s">
        <v>19</v>
      </c>
      <c r="H38" s="35" t="s">
        <v>19</v>
      </c>
      <c r="I38" s="35" t="s">
        <v>19</v>
      </c>
      <c r="J38" s="35" t="s">
        <v>19</v>
      </c>
      <c r="K38" s="35" t="s">
        <v>19</v>
      </c>
      <c r="L38" s="35" t="s">
        <v>19</v>
      </c>
      <c r="M38" s="35" t="s">
        <v>19</v>
      </c>
      <c r="N38" s="35" t="s">
        <v>19</v>
      </c>
      <c r="O38" s="35" t="s">
        <v>19</v>
      </c>
      <c r="P38" s="35" t="s">
        <v>19</v>
      </c>
      <c r="Q38" s="35" t="s">
        <v>19</v>
      </c>
      <c r="R38" s="35" t="s">
        <v>19</v>
      </c>
      <c r="S38" s="35" t="s">
        <v>19</v>
      </c>
      <c r="T38" s="35" t="s">
        <v>19</v>
      </c>
      <c r="U38" s="35" t="s">
        <v>19</v>
      </c>
      <c r="V38" s="35" t="s">
        <v>19</v>
      </c>
      <c r="W38" s="35" t="s">
        <v>19</v>
      </c>
      <c r="X38" s="35" t="s">
        <v>19</v>
      </c>
      <c r="Y38" s="35" t="s">
        <v>19</v>
      </c>
      <c r="Z38" s="35" t="s">
        <v>19</v>
      </c>
      <c r="AA38" s="35" t="s">
        <v>19</v>
      </c>
      <c r="AB38" s="35" t="s">
        <v>19</v>
      </c>
      <c r="AC38" s="35" t="s">
        <v>19</v>
      </c>
      <c r="AD38" s="35" t="s">
        <v>19</v>
      </c>
      <c r="AE38" s="35" t="s">
        <v>19</v>
      </c>
      <c r="AF38" s="35" t="s">
        <v>19</v>
      </c>
      <c r="AG38" s="35" t="s">
        <v>19</v>
      </c>
      <c r="AH38" s="35" t="s">
        <v>19</v>
      </c>
      <c r="AI38" s="35" t="s">
        <v>19</v>
      </c>
      <c r="AJ38" s="35" t="s">
        <v>19</v>
      </c>
      <c r="AK38" s="35" t="s">
        <v>19</v>
      </c>
      <c r="AL38" s="35" t="s">
        <v>19</v>
      </c>
      <c r="AM38" s="35" t="s">
        <v>19</v>
      </c>
      <c r="AN38" s="35" t="s">
        <v>19</v>
      </c>
      <c r="AO38" s="35" t="s">
        <v>19</v>
      </c>
      <c r="AP38" s="35" t="s">
        <v>19</v>
      </c>
      <c r="AQ38" s="65">
        <f>COUNTIF(C38:AP38,"f")+'Pauta2-1T '!AQ38</f>
        <v>0</v>
      </c>
      <c r="AR38" s="82"/>
      <c r="AS38" s="82"/>
      <c r="AT38" s="82"/>
      <c r="AU38" s="82"/>
      <c r="AV38" s="82"/>
      <c r="AW38" s="79">
        <f t="shared" si="0"/>
        <v>0</v>
      </c>
      <c r="AX38" s="82"/>
      <c r="AY38" s="79">
        <f t="shared" si="1"/>
        <v>0</v>
      </c>
      <c r="AZ38" s="32">
        <f t="shared" si="2"/>
        <v>0</v>
      </c>
      <c r="BA38" s="12"/>
    </row>
    <row r="39" spans="1:53" ht="24.9" customHeight="1" thickBot="1" x14ac:dyDescent="0.45">
      <c r="A39" s="138">
        <v>33</v>
      </c>
      <c r="B39" s="221" t="s">
        <v>94</v>
      </c>
      <c r="C39" s="35" t="s">
        <v>19</v>
      </c>
      <c r="D39" s="35" t="s">
        <v>19</v>
      </c>
      <c r="E39" s="35" t="s">
        <v>19</v>
      </c>
      <c r="F39" s="35" t="s">
        <v>19</v>
      </c>
      <c r="G39" s="35" t="s">
        <v>19</v>
      </c>
      <c r="H39" s="35" t="s">
        <v>19</v>
      </c>
      <c r="I39" s="35" t="s">
        <v>19</v>
      </c>
      <c r="J39" s="35" t="s">
        <v>19</v>
      </c>
      <c r="K39" s="35" t="s">
        <v>19</v>
      </c>
      <c r="L39" s="35" t="s">
        <v>19</v>
      </c>
      <c r="M39" s="35" t="s">
        <v>19</v>
      </c>
      <c r="N39" s="35" t="s">
        <v>19</v>
      </c>
      <c r="O39" s="35" t="s">
        <v>19</v>
      </c>
      <c r="P39" s="35" t="s">
        <v>19</v>
      </c>
      <c r="Q39" s="35" t="s">
        <v>19</v>
      </c>
      <c r="R39" s="35" t="s">
        <v>19</v>
      </c>
      <c r="S39" s="35" t="s">
        <v>19</v>
      </c>
      <c r="T39" s="35" t="s">
        <v>19</v>
      </c>
      <c r="U39" s="35" t="s">
        <v>19</v>
      </c>
      <c r="V39" s="35" t="s">
        <v>19</v>
      </c>
      <c r="W39" s="35" t="s">
        <v>19</v>
      </c>
      <c r="X39" s="35" t="s">
        <v>19</v>
      </c>
      <c r="Y39" s="35" t="s">
        <v>19</v>
      </c>
      <c r="Z39" s="35" t="s">
        <v>19</v>
      </c>
      <c r="AA39" s="35" t="s">
        <v>19</v>
      </c>
      <c r="AB39" s="35" t="s">
        <v>19</v>
      </c>
      <c r="AC39" s="35" t="s">
        <v>19</v>
      </c>
      <c r="AD39" s="35" t="s">
        <v>19</v>
      </c>
      <c r="AE39" s="35" t="s">
        <v>19</v>
      </c>
      <c r="AF39" s="35" t="s">
        <v>19</v>
      </c>
      <c r="AG39" s="35" t="s">
        <v>19</v>
      </c>
      <c r="AH39" s="35" t="s">
        <v>19</v>
      </c>
      <c r="AI39" s="35" t="s">
        <v>19</v>
      </c>
      <c r="AJ39" s="35" t="s">
        <v>19</v>
      </c>
      <c r="AK39" s="35" t="s">
        <v>19</v>
      </c>
      <c r="AL39" s="35" t="s">
        <v>19</v>
      </c>
      <c r="AM39" s="35" t="s">
        <v>19</v>
      </c>
      <c r="AN39" s="35" t="s">
        <v>19</v>
      </c>
      <c r="AO39" s="35" t="s">
        <v>19</v>
      </c>
      <c r="AP39" s="35" t="s">
        <v>19</v>
      </c>
      <c r="AQ39" s="65">
        <f>COUNTIF(C39:AP39,"f")+'Pauta2-1T '!AQ39</f>
        <v>0</v>
      </c>
      <c r="AR39" s="82"/>
      <c r="AS39" s="82"/>
      <c r="AT39" s="82"/>
      <c r="AU39" s="82"/>
      <c r="AV39" s="82"/>
      <c r="AW39" s="79">
        <f t="shared" si="0"/>
        <v>0</v>
      </c>
      <c r="AX39" s="82"/>
      <c r="AY39" s="79">
        <f t="shared" si="1"/>
        <v>0</v>
      </c>
      <c r="AZ39" s="32">
        <f t="shared" si="2"/>
        <v>0</v>
      </c>
      <c r="BA39" s="12"/>
    </row>
    <row r="40" spans="1:53" ht="24.9" customHeight="1" thickBot="1" x14ac:dyDescent="0.45">
      <c r="A40" s="138">
        <v>34</v>
      </c>
      <c r="B40" s="221" t="s">
        <v>95</v>
      </c>
      <c r="C40" s="35" t="s">
        <v>19</v>
      </c>
      <c r="D40" s="35" t="s">
        <v>19</v>
      </c>
      <c r="E40" s="35" t="s">
        <v>19</v>
      </c>
      <c r="F40" s="35" t="s">
        <v>19</v>
      </c>
      <c r="G40" s="35" t="s">
        <v>19</v>
      </c>
      <c r="H40" s="35" t="s">
        <v>19</v>
      </c>
      <c r="I40" s="35" t="s">
        <v>19</v>
      </c>
      <c r="J40" s="35" t="s">
        <v>19</v>
      </c>
      <c r="K40" s="35" t="s">
        <v>19</v>
      </c>
      <c r="L40" s="35" t="s">
        <v>19</v>
      </c>
      <c r="M40" s="35" t="s">
        <v>19</v>
      </c>
      <c r="N40" s="35" t="s">
        <v>19</v>
      </c>
      <c r="O40" s="35" t="s">
        <v>19</v>
      </c>
      <c r="P40" s="35" t="s">
        <v>19</v>
      </c>
      <c r="Q40" s="35" t="s">
        <v>19</v>
      </c>
      <c r="R40" s="35" t="s">
        <v>19</v>
      </c>
      <c r="S40" s="35" t="s">
        <v>19</v>
      </c>
      <c r="T40" s="35" t="s">
        <v>19</v>
      </c>
      <c r="U40" s="35" t="s">
        <v>19</v>
      </c>
      <c r="V40" s="35" t="s">
        <v>19</v>
      </c>
      <c r="W40" s="35" t="s">
        <v>19</v>
      </c>
      <c r="X40" s="35" t="s">
        <v>19</v>
      </c>
      <c r="Y40" s="35" t="s">
        <v>19</v>
      </c>
      <c r="Z40" s="35" t="s">
        <v>19</v>
      </c>
      <c r="AA40" s="35" t="s">
        <v>19</v>
      </c>
      <c r="AB40" s="35" t="s">
        <v>19</v>
      </c>
      <c r="AC40" s="35" t="s">
        <v>19</v>
      </c>
      <c r="AD40" s="35" t="s">
        <v>19</v>
      </c>
      <c r="AE40" s="35" t="s">
        <v>19</v>
      </c>
      <c r="AF40" s="35" t="s">
        <v>19</v>
      </c>
      <c r="AG40" s="35" t="s">
        <v>19</v>
      </c>
      <c r="AH40" s="35" t="s">
        <v>19</v>
      </c>
      <c r="AI40" s="35" t="s">
        <v>19</v>
      </c>
      <c r="AJ40" s="35" t="s">
        <v>19</v>
      </c>
      <c r="AK40" s="35" t="s">
        <v>19</v>
      </c>
      <c r="AL40" s="35" t="s">
        <v>19</v>
      </c>
      <c r="AM40" s="35" t="s">
        <v>19</v>
      </c>
      <c r="AN40" s="35" t="s">
        <v>19</v>
      </c>
      <c r="AO40" s="35" t="s">
        <v>19</v>
      </c>
      <c r="AP40" s="35" t="s">
        <v>19</v>
      </c>
      <c r="AQ40" s="65">
        <f>COUNTIF(C40:AP40,"f")+'Pauta2-1T '!AQ40</f>
        <v>0</v>
      </c>
      <c r="AR40" s="82"/>
      <c r="AS40" s="82"/>
      <c r="AT40" s="82"/>
      <c r="AU40" s="82"/>
      <c r="AV40" s="82"/>
      <c r="AW40" s="79">
        <f t="shared" si="0"/>
        <v>0</v>
      </c>
      <c r="AX40" s="82"/>
      <c r="AY40" s="79">
        <f t="shared" si="1"/>
        <v>0</v>
      </c>
      <c r="AZ40" s="32">
        <f t="shared" si="2"/>
        <v>0</v>
      </c>
      <c r="BA40" s="12"/>
    </row>
    <row r="41" spans="1:53" ht="24.9" customHeight="1" thickBot="1" x14ac:dyDescent="0.45">
      <c r="A41" s="138">
        <v>35</v>
      </c>
      <c r="B41" s="221" t="s">
        <v>96</v>
      </c>
      <c r="C41" s="35" t="s">
        <v>19</v>
      </c>
      <c r="D41" s="35" t="s">
        <v>19</v>
      </c>
      <c r="E41" s="35" t="s">
        <v>19</v>
      </c>
      <c r="F41" s="35" t="s">
        <v>19</v>
      </c>
      <c r="G41" s="35" t="s">
        <v>19</v>
      </c>
      <c r="H41" s="35" t="s">
        <v>19</v>
      </c>
      <c r="I41" s="35" t="s">
        <v>19</v>
      </c>
      <c r="J41" s="35" t="s">
        <v>19</v>
      </c>
      <c r="K41" s="35" t="s">
        <v>19</v>
      </c>
      <c r="L41" s="35" t="s">
        <v>19</v>
      </c>
      <c r="M41" s="35" t="s">
        <v>19</v>
      </c>
      <c r="N41" s="35" t="s">
        <v>19</v>
      </c>
      <c r="O41" s="35" t="s">
        <v>19</v>
      </c>
      <c r="P41" s="35" t="s">
        <v>19</v>
      </c>
      <c r="Q41" s="35" t="s">
        <v>19</v>
      </c>
      <c r="R41" s="35" t="s">
        <v>19</v>
      </c>
      <c r="S41" s="35" t="s">
        <v>19</v>
      </c>
      <c r="T41" s="35" t="s">
        <v>19</v>
      </c>
      <c r="U41" s="35" t="s">
        <v>19</v>
      </c>
      <c r="V41" s="35" t="s">
        <v>19</v>
      </c>
      <c r="W41" s="35" t="s">
        <v>19</v>
      </c>
      <c r="X41" s="35" t="s">
        <v>19</v>
      </c>
      <c r="Y41" s="35" t="s">
        <v>19</v>
      </c>
      <c r="Z41" s="35" t="s">
        <v>19</v>
      </c>
      <c r="AA41" s="35" t="s">
        <v>19</v>
      </c>
      <c r="AB41" s="35" t="s">
        <v>19</v>
      </c>
      <c r="AC41" s="35" t="s">
        <v>19</v>
      </c>
      <c r="AD41" s="35" t="s">
        <v>19</v>
      </c>
      <c r="AE41" s="35" t="s">
        <v>19</v>
      </c>
      <c r="AF41" s="35" t="s">
        <v>19</v>
      </c>
      <c r="AG41" s="35" t="s">
        <v>19</v>
      </c>
      <c r="AH41" s="35" t="s">
        <v>19</v>
      </c>
      <c r="AI41" s="35" t="s">
        <v>19</v>
      </c>
      <c r="AJ41" s="35" t="s">
        <v>19</v>
      </c>
      <c r="AK41" s="35" t="s">
        <v>19</v>
      </c>
      <c r="AL41" s="35" t="s">
        <v>19</v>
      </c>
      <c r="AM41" s="35" t="s">
        <v>19</v>
      </c>
      <c r="AN41" s="35" t="s">
        <v>19</v>
      </c>
      <c r="AO41" s="35" t="s">
        <v>19</v>
      </c>
      <c r="AP41" s="35" t="s">
        <v>19</v>
      </c>
      <c r="AQ41" s="65">
        <f>COUNTIF(C41:AP41,"f")+'Pauta2-1T '!AQ41</f>
        <v>0</v>
      </c>
      <c r="AR41" s="36"/>
      <c r="AS41" s="37"/>
      <c r="AT41" s="39"/>
      <c r="AU41" s="37"/>
      <c r="AV41" s="40"/>
      <c r="AW41" s="79">
        <f t="shared" si="0"/>
        <v>0</v>
      </c>
      <c r="AX41" s="37"/>
      <c r="AY41" s="79">
        <f t="shared" si="1"/>
        <v>0</v>
      </c>
      <c r="AZ41" s="32">
        <f t="shared" si="2"/>
        <v>0</v>
      </c>
      <c r="BA41" s="12"/>
    </row>
    <row r="42" spans="1:53" ht="24.9" customHeight="1" thickBot="1" x14ac:dyDescent="0.45">
      <c r="A42" s="138">
        <v>36</v>
      </c>
      <c r="B42" s="221" t="s">
        <v>97</v>
      </c>
      <c r="C42" s="35" t="s">
        <v>19</v>
      </c>
      <c r="D42" s="35" t="s">
        <v>19</v>
      </c>
      <c r="E42" s="35" t="s">
        <v>19</v>
      </c>
      <c r="F42" s="35" t="s">
        <v>19</v>
      </c>
      <c r="G42" s="35" t="s">
        <v>19</v>
      </c>
      <c r="H42" s="35" t="s">
        <v>19</v>
      </c>
      <c r="I42" s="35" t="s">
        <v>19</v>
      </c>
      <c r="J42" s="35" t="s">
        <v>19</v>
      </c>
      <c r="K42" s="35" t="s">
        <v>19</v>
      </c>
      <c r="L42" s="35" t="s">
        <v>19</v>
      </c>
      <c r="M42" s="35" t="s">
        <v>19</v>
      </c>
      <c r="N42" s="35" t="s">
        <v>19</v>
      </c>
      <c r="O42" s="35" t="s">
        <v>19</v>
      </c>
      <c r="P42" s="35" t="s">
        <v>19</v>
      </c>
      <c r="Q42" s="35" t="s">
        <v>19</v>
      </c>
      <c r="R42" s="35" t="s">
        <v>19</v>
      </c>
      <c r="S42" s="35" t="s">
        <v>19</v>
      </c>
      <c r="T42" s="35" t="s">
        <v>19</v>
      </c>
      <c r="U42" s="35" t="s">
        <v>19</v>
      </c>
      <c r="V42" s="35" t="s">
        <v>19</v>
      </c>
      <c r="W42" s="35" t="s">
        <v>19</v>
      </c>
      <c r="X42" s="35" t="s">
        <v>19</v>
      </c>
      <c r="Y42" s="35" t="s">
        <v>19</v>
      </c>
      <c r="Z42" s="35" t="s">
        <v>19</v>
      </c>
      <c r="AA42" s="35" t="s">
        <v>19</v>
      </c>
      <c r="AB42" s="35" t="s">
        <v>19</v>
      </c>
      <c r="AC42" s="35" t="s">
        <v>19</v>
      </c>
      <c r="AD42" s="35" t="s">
        <v>19</v>
      </c>
      <c r="AE42" s="35" t="s">
        <v>19</v>
      </c>
      <c r="AF42" s="35" t="s">
        <v>19</v>
      </c>
      <c r="AG42" s="35" t="s">
        <v>19</v>
      </c>
      <c r="AH42" s="35" t="s">
        <v>19</v>
      </c>
      <c r="AI42" s="35" t="s">
        <v>19</v>
      </c>
      <c r="AJ42" s="35" t="s">
        <v>19</v>
      </c>
      <c r="AK42" s="35" t="s">
        <v>19</v>
      </c>
      <c r="AL42" s="35" t="s">
        <v>19</v>
      </c>
      <c r="AM42" s="35" t="s">
        <v>19</v>
      </c>
      <c r="AN42" s="35" t="s">
        <v>19</v>
      </c>
      <c r="AO42" s="35" t="s">
        <v>19</v>
      </c>
      <c r="AP42" s="35" t="s">
        <v>19</v>
      </c>
      <c r="AQ42" s="65">
        <f>COUNTIF(C42:AP42,"f")+'Pauta2-1T '!AQ42</f>
        <v>0</v>
      </c>
      <c r="AR42" s="36"/>
      <c r="AS42" s="37"/>
      <c r="AT42" s="39"/>
      <c r="AU42" s="37"/>
      <c r="AV42" s="40"/>
      <c r="AW42" s="79">
        <f t="shared" si="0"/>
        <v>0</v>
      </c>
      <c r="AX42" s="37"/>
      <c r="AY42" s="79">
        <f t="shared" si="1"/>
        <v>0</v>
      </c>
      <c r="AZ42" s="32">
        <f t="shared" si="2"/>
        <v>0</v>
      </c>
      <c r="BA42" s="12"/>
    </row>
    <row r="43" spans="1:53" ht="24.9" customHeight="1" thickBot="1" x14ac:dyDescent="0.45">
      <c r="A43" s="138">
        <v>37</v>
      </c>
      <c r="B43" s="221" t="s">
        <v>98</v>
      </c>
      <c r="C43" s="35" t="s">
        <v>19</v>
      </c>
      <c r="D43" s="35" t="s">
        <v>19</v>
      </c>
      <c r="E43" s="35" t="s">
        <v>19</v>
      </c>
      <c r="F43" s="35" t="s">
        <v>19</v>
      </c>
      <c r="G43" s="35" t="s">
        <v>19</v>
      </c>
      <c r="H43" s="35" t="s">
        <v>19</v>
      </c>
      <c r="I43" s="35" t="s">
        <v>19</v>
      </c>
      <c r="J43" s="35" t="s">
        <v>19</v>
      </c>
      <c r="K43" s="35" t="s">
        <v>19</v>
      </c>
      <c r="L43" s="35" t="s">
        <v>19</v>
      </c>
      <c r="M43" s="35" t="s">
        <v>19</v>
      </c>
      <c r="N43" s="35" t="s">
        <v>19</v>
      </c>
      <c r="O43" s="35" t="s">
        <v>19</v>
      </c>
      <c r="P43" s="35" t="s">
        <v>19</v>
      </c>
      <c r="Q43" s="35" t="s">
        <v>19</v>
      </c>
      <c r="R43" s="35" t="s">
        <v>19</v>
      </c>
      <c r="S43" s="35" t="s">
        <v>19</v>
      </c>
      <c r="T43" s="35" t="s">
        <v>19</v>
      </c>
      <c r="U43" s="35" t="s">
        <v>19</v>
      </c>
      <c r="V43" s="35" t="s">
        <v>19</v>
      </c>
      <c r="W43" s="35" t="s">
        <v>19</v>
      </c>
      <c r="X43" s="35" t="s">
        <v>19</v>
      </c>
      <c r="Y43" s="35" t="s">
        <v>19</v>
      </c>
      <c r="Z43" s="35" t="s">
        <v>19</v>
      </c>
      <c r="AA43" s="35" t="s">
        <v>19</v>
      </c>
      <c r="AB43" s="35" t="s">
        <v>19</v>
      </c>
      <c r="AC43" s="35" t="s">
        <v>19</v>
      </c>
      <c r="AD43" s="35" t="s">
        <v>19</v>
      </c>
      <c r="AE43" s="35" t="s">
        <v>19</v>
      </c>
      <c r="AF43" s="35" t="s">
        <v>19</v>
      </c>
      <c r="AG43" s="35" t="s">
        <v>19</v>
      </c>
      <c r="AH43" s="35" t="s">
        <v>19</v>
      </c>
      <c r="AI43" s="35" t="s">
        <v>19</v>
      </c>
      <c r="AJ43" s="35" t="s">
        <v>19</v>
      </c>
      <c r="AK43" s="35" t="s">
        <v>19</v>
      </c>
      <c r="AL43" s="35" t="s">
        <v>19</v>
      </c>
      <c r="AM43" s="35" t="s">
        <v>19</v>
      </c>
      <c r="AN43" s="35" t="s">
        <v>19</v>
      </c>
      <c r="AO43" s="35" t="s">
        <v>19</v>
      </c>
      <c r="AP43" s="35" t="s">
        <v>19</v>
      </c>
      <c r="AQ43" s="65">
        <f>COUNTIF(C43:AP43,"f")+'Pauta2-1T '!AQ43</f>
        <v>0</v>
      </c>
      <c r="AR43" s="36"/>
      <c r="AS43" s="37"/>
      <c r="AT43" s="39"/>
      <c r="AU43" s="37"/>
      <c r="AV43" s="40"/>
      <c r="AW43" s="79">
        <f t="shared" si="0"/>
        <v>0</v>
      </c>
      <c r="AX43" s="37"/>
      <c r="AY43" s="79">
        <f t="shared" si="1"/>
        <v>0</v>
      </c>
      <c r="AZ43" s="32">
        <f t="shared" si="2"/>
        <v>0</v>
      </c>
      <c r="BA43" s="12"/>
    </row>
    <row r="44" spans="1:53" ht="24.9" customHeight="1" thickBot="1" x14ac:dyDescent="0.45">
      <c r="A44" s="138">
        <v>38</v>
      </c>
      <c r="B44" s="221" t="s">
        <v>101</v>
      </c>
      <c r="C44" s="35" t="s">
        <v>19</v>
      </c>
      <c r="D44" s="35" t="s">
        <v>19</v>
      </c>
      <c r="E44" s="35" t="s">
        <v>19</v>
      </c>
      <c r="F44" s="35" t="s">
        <v>19</v>
      </c>
      <c r="G44" s="35" t="s">
        <v>19</v>
      </c>
      <c r="H44" s="35" t="s">
        <v>19</v>
      </c>
      <c r="I44" s="35" t="s">
        <v>19</v>
      </c>
      <c r="J44" s="35" t="s">
        <v>19</v>
      </c>
      <c r="K44" s="35" t="s">
        <v>19</v>
      </c>
      <c r="L44" s="35" t="s">
        <v>19</v>
      </c>
      <c r="M44" s="35" t="s">
        <v>19</v>
      </c>
      <c r="N44" s="35" t="s">
        <v>19</v>
      </c>
      <c r="O44" s="35" t="s">
        <v>19</v>
      </c>
      <c r="P44" s="35" t="s">
        <v>19</v>
      </c>
      <c r="Q44" s="35" t="s">
        <v>19</v>
      </c>
      <c r="R44" s="35" t="s">
        <v>19</v>
      </c>
      <c r="S44" s="35" t="s">
        <v>19</v>
      </c>
      <c r="T44" s="35" t="s">
        <v>19</v>
      </c>
      <c r="U44" s="35" t="s">
        <v>19</v>
      </c>
      <c r="V44" s="35" t="s">
        <v>19</v>
      </c>
      <c r="W44" s="35" t="s">
        <v>19</v>
      </c>
      <c r="X44" s="35" t="s">
        <v>19</v>
      </c>
      <c r="Y44" s="35" t="s">
        <v>19</v>
      </c>
      <c r="Z44" s="35" t="s">
        <v>19</v>
      </c>
      <c r="AA44" s="35" t="s">
        <v>19</v>
      </c>
      <c r="AB44" s="35" t="s">
        <v>19</v>
      </c>
      <c r="AC44" s="35" t="s">
        <v>19</v>
      </c>
      <c r="AD44" s="35" t="s">
        <v>19</v>
      </c>
      <c r="AE44" s="35" t="s">
        <v>19</v>
      </c>
      <c r="AF44" s="35" t="s">
        <v>19</v>
      </c>
      <c r="AG44" s="35" t="s">
        <v>19</v>
      </c>
      <c r="AH44" s="35" t="s">
        <v>19</v>
      </c>
      <c r="AI44" s="35" t="s">
        <v>19</v>
      </c>
      <c r="AJ44" s="35" t="s">
        <v>19</v>
      </c>
      <c r="AK44" s="35" t="s">
        <v>19</v>
      </c>
      <c r="AL44" s="35" t="s">
        <v>19</v>
      </c>
      <c r="AM44" s="35" t="s">
        <v>19</v>
      </c>
      <c r="AN44" s="35" t="s">
        <v>19</v>
      </c>
      <c r="AO44" s="35" t="s">
        <v>19</v>
      </c>
      <c r="AP44" s="35" t="s">
        <v>19</v>
      </c>
      <c r="AQ44" s="65">
        <f>COUNTIF(C44:AP44,"f")+'Pauta2-1T '!AQ44</f>
        <v>0</v>
      </c>
      <c r="AR44" s="36"/>
      <c r="AS44" s="37"/>
      <c r="AT44" s="39"/>
      <c r="AU44" s="37"/>
      <c r="AV44" s="40"/>
      <c r="AW44" s="79">
        <f t="shared" si="0"/>
        <v>0</v>
      </c>
      <c r="AX44" s="37"/>
      <c r="AY44" s="79">
        <f t="shared" si="1"/>
        <v>0</v>
      </c>
      <c r="AZ44" s="32">
        <f t="shared" si="2"/>
        <v>0</v>
      </c>
      <c r="BA44" s="12"/>
    </row>
    <row r="45" spans="1:53" ht="24.9" customHeight="1" thickBot="1" x14ac:dyDescent="0.45">
      <c r="A45" s="138">
        <v>39</v>
      </c>
      <c r="B45" s="222" t="s">
        <v>102</v>
      </c>
      <c r="C45" s="35" t="s">
        <v>19</v>
      </c>
      <c r="D45" s="35" t="s">
        <v>19</v>
      </c>
      <c r="E45" s="35" t="s">
        <v>19</v>
      </c>
      <c r="F45" s="35" t="s">
        <v>19</v>
      </c>
      <c r="G45" s="35" t="s">
        <v>19</v>
      </c>
      <c r="H45" s="35" t="s">
        <v>19</v>
      </c>
      <c r="I45" s="35" t="s">
        <v>19</v>
      </c>
      <c r="J45" s="35" t="s">
        <v>19</v>
      </c>
      <c r="K45" s="35" t="s">
        <v>19</v>
      </c>
      <c r="L45" s="35" t="s">
        <v>19</v>
      </c>
      <c r="M45" s="35" t="s">
        <v>19</v>
      </c>
      <c r="N45" s="35" t="s">
        <v>19</v>
      </c>
      <c r="O45" s="35" t="s">
        <v>19</v>
      </c>
      <c r="P45" s="35" t="s">
        <v>19</v>
      </c>
      <c r="Q45" s="35" t="s">
        <v>19</v>
      </c>
      <c r="R45" s="35" t="s">
        <v>19</v>
      </c>
      <c r="S45" s="35" t="s">
        <v>19</v>
      </c>
      <c r="T45" s="35" t="s">
        <v>19</v>
      </c>
      <c r="U45" s="35" t="s">
        <v>19</v>
      </c>
      <c r="V45" s="35" t="s">
        <v>19</v>
      </c>
      <c r="W45" s="35" t="s">
        <v>19</v>
      </c>
      <c r="X45" s="35" t="s">
        <v>19</v>
      </c>
      <c r="Y45" s="35" t="s">
        <v>19</v>
      </c>
      <c r="Z45" s="35" t="s">
        <v>19</v>
      </c>
      <c r="AA45" s="35" t="s">
        <v>19</v>
      </c>
      <c r="AB45" s="35" t="s">
        <v>19</v>
      </c>
      <c r="AC45" s="35" t="s">
        <v>19</v>
      </c>
      <c r="AD45" s="35" t="s">
        <v>19</v>
      </c>
      <c r="AE45" s="35" t="s">
        <v>19</v>
      </c>
      <c r="AF45" s="35" t="s">
        <v>19</v>
      </c>
      <c r="AG45" s="35" t="s">
        <v>19</v>
      </c>
      <c r="AH45" s="35" t="s">
        <v>19</v>
      </c>
      <c r="AI45" s="35" t="s">
        <v>19</v>
      </c>
      <c r="AJ45" s="35" t="s">
        <v>19</v>
      </c>
      <c r="AK45" s="35" t="s">
        <v>19</v>
      </c>
      <c r="AL45" s="35" t="s">
        <v>19</v>
      </c>
      <c r="AM45" s="35" t="s">
        <v>19</v>
      </c>
      <c r="AN45" s="35" t="s">
        <v>19</v>
      </c>
      <c r="AO45" s="35" t="s">
        <v>19</v>
      </c>
      <c r="AP45" s="35" t="s">
        <v>19</v>
      </c>
      <c r="AQ45" s="65">
        <f>COUNTIF(C45:AP45,"f")+'Pauta2-1T '!AQ45</f>
        <v>0</v>
      </c>
      <c r="AR45" s="36"/>
      <c r="AS45" s="37"/>
      <c r="AT45" s="39"/>
      <c r="AU45" s="37"/>
      <c r="AV45" s="40"/>
      <c r="AW45" s="79">
        <f t="shared" si="0"/>
        <v>0</v>
      </c>
      <c r="AX45" s="37"/>
      <c r="AY45" s="79">
        <f t="shared" si="1"/>
        <v>0</v>
      </c>
      <c r="AZ45" s="32">
        <f t="shared" si="2"/>
        <v>0</v>
      </c>
      <c r="BA45" s="12"/>
    </row>
    <row r="46" spans="1:53" ht="24.9" customHeight="1" thickBot="1" x14ac:dyDescent="0.45">
      <c r="A46" s="138">
        <v>40</v>
      </c>
      <c r="B46" s="221" t="s">
        <v>103</v>
      </c>
      <c r="C46" s="35" t="s">
        <v>19</v>
      </c>
      <c r="D46" s="35" t="s">
        <v>19</v>
      </c>
      <c r="E46" s="35" t="s">
        <v>19</v>
      </c>
      <c r="F46" s="35" t="s">
        <v>19</v>
      </c>
      <c r="G46" s="35" t="s">
        <v>19</v>
      </c>
      <c r="H46" s="35" t="s">
        <v>19</v>
      </c>
      <c r="I46" s="35" t="s">
        <v>19</v>
      </c>
      <c r="J46" s="35" t="s">
        <v>19</v>
      </c>
      <c r="K46" s="35" t="s">
        <v>19</v>
      </c>
      <c r="L46" s="35" t="s">
        <v>19</v>
      </c>
      <c r="M46" s="35" t="s">
        <v>19</v>
      </c>
      <c r="N46" s="35" t="s">
        <v>19</v>
      </c>
      <c r="O46" s="35" t="s">
        <v>19</v>
      </c>
      <c r="P46" s="35" t="s">
        <v>19</v>
      </c>
      <c r="Q46" s="35" t="s">
        <v>19</v>
      </c>
      <c r="R46" s="35" t="s">
        <v>19</v>
      </c>
      <c r="S46" s="35" t="s">
        <v>19</v>
      </c>
      <c r="T46" s="35" t="s">
        <v>19</v>
      </c>
      <c r="U46" s="35" t="s">
        <v>19</v>
      </c>
      <c r="V46" s="35" t="s">
        <v>19</v>
      </c>
      <c r="W46" s="35" t="s">
        <v>19</v>
      </c>
      <c r="X46" s="35" t="s">
        <v>19</v>
      </c>
      <c r="Y46" s="35" t="s">
        <v>19</v>
      </c>
      <c r="Z46" s="35" t="s">
        <v>19</v>
      </c>
      <c r="AA46" s="35" t="s">
        <v>19</v>
      </c>
      <c r="AB46" s="35" t="s">
        <v>19</v>
      </c>
      <c r="AC46" s="35" t="s">
        <v>19</v>
      </c>
      <c r="AD46" s="35" t="s">
        <v>19</v>
      </c>
      <c r="AE46" s="35" t="s">
        <v>19</v>
      </c>
      <c r="AF46" s="35" t="s">
        <v>19</v>
      </c>
      <c r="AG46" s="35" t="s">
        <v>19</v>
      </c>
      <c r="AH46" s="35" t="s">
        <v>19</v>
      </c>
      <c r="AI46" s="35" t="s">
        <v>19</v>
      </c>
      <c r="AJ46" s="35" t="s">
        <v>19</v>
      </c>
      <c r="AK46" s="35" t="s">
        <v>19</v>
      </c>
      <c r="AL46" s="35" t="s">
        <v>19</v>
      </c>
      <c r="AM46" s="35" t="s">
        <v>19</v>
      </c>
      <c r="AN46" s="35" t="s">
        <v>19</v>
      </c>
      <c r="AO46" s="35" t="s">
        <v>19</v>
      </c>
      <c r="AP46" s="35" t="s">
        <v>19</v>
      </c>
      <c r="AQ46" s="65">
        <f>COUNTIF(C46:AP46,"f")+'Pauta2-1T '!AQ46</f>
        <v>0</v>
      </c>
      <c r="AR46" s="36"/>
      <c r="AS46" s="37"/>
      <c r="AT46" s="39"/>
      <c r="AU46" s="37"/>
      <c r="AV46" s="40"/>
      <c r="AW46" s="79">
        <f t="shared" si="0"/>
        <v>0</v>
      </c>
      <c r="AX46" s="37"/>
      <c r="AY46" s="79">
        <f t="shared" si="1"/>
        <v>0</v>
      </c>
      <c r="AZ46" s="32">
        <f t="shared" si="2"/>
        <v>0</v>
      </c>
      <c r="BA46" s="12"/>
    </row>
    <row r="47" spans="1:53" ht="24.9" customHeight="1" thickBot="1" x14ac:dyDescent="0.45">
      <c r="A47" s="138">
        <v>41</v>
      </c>
      <c r="B47" s="221" t="s">
        <v>104</v>
      </c>
      <c r="C47" s="35" t="s">
        <v>19</v>
      </c>
      <c r="D47" s="35" t="s">
        <v>19</v>
      </c>
      <c r="E47" s="35" t="s">
        <v>19</v>
      </c>
      <c r="F47" s="35" t="s">
        <v>19</v>
      </c>
      <c r="G47" s="35" t="s">
        <v>19</v>
      </c>
      <c r="H47" s="35" t="s">
        <v>19</v>
      </c>
      <c r="I47" s="35" t="s">
        <v>19</v>
      </c>
      <c r="J47" s="35" t="s">
        <v>19</v>
      </c>
      <c r="K47" s="35" t="s">
        <v>19</v>
      </c>
      <c r="L47" s="35" t="s">
        <v>19</v>
      </c>
      <c r="M47" s="35" t="s">
        <v>19</v>
      </c>
      <c r="N47" s="35" t="s">
        <v>19</v>
      </c>
      <c r="O47" s="35" t="s">
        <v>19</v>
      </c>
      <c r="P47" s="35" t="s">
        <v>19</v>
      </c>
      <c r="Q47" s="35" t="s">
        <v>19</v>
      </c>
      <c r="R47" s="35" t="s">
        <v>19</v>
      </c>
      <c r="S47" s="35" t="s">
        <v>19</v>
      </c>
      <c r="T47" s="35" t="s">
        <v>19</v>
      </c>
      <c r="U47" s="35" t="s">
        <v>19</v>
      </c>
      <c r="V47" s="35" t="s">
        <v>19</v>
      </c>
      <c r="W47" s="35" t="s">
        <v>19</v>
      </c>
      <c r="X47" s="35" t="s">
        <v>19</v>
      </c>
      <c r="Y47" s="35" t="s">
        <v>19</v>
      </c>
      <c r="Z47" s="35" t="s">
        <v>19</v>
      </c>
      <c r="AA47" s="35" t="s">
        <v>19</v>
      </c>
      <c r="AB47" s="35" t="s">
        <v>19</v>
      </c>
      <c r="AC47" s="35" t="s">
        <v>19</v>
      </c>
      <c r="AD47" s="35" t="s">
        <v>19</v>
      </c>
      <c r="AE47" s="35" t="s">
        <v>19</v>
      </c>
      <c r="AF47" s="35" t="s">
        <v>19</v>
      </c>
      <c r="AG47" s="35" t="s">
        <v>19</v>
      </c>
      <c r="AH47" s="35" t="s">
        <v>19</v>
      </c>
      <c r="AI47" s="35" t="s">
        <v>19</v>
      </c>
      <c r="AJ47" s="35" t="s">
        <v>19</v>
      </c>
      <c r="AK47" s="35" t="s">
        <v>19</v>
      </c>
      <c r="AL47" s="35" t="s">
        <v>19</v>
      </c>
      <c r="AM47" s="35" t="s">
        <v>19</v>
      </c>
      <c r="AN47" s="35" t="s">
        <v>19</v>
      </c>
      <c r="AO47" s="35" t="s">
        <v>19</v>
      </c>
      <c r="AP47" s="35" t="s">
        <v>19</v>
      </c>
      <c r="AQ47" s="65">
        <f>COUNTIF(C47:AP47,"f")+'Pauta2-1T '!AQ47</f>
        <v>0</v>
      </c>
      <c r="AR47" s="36"/>
      <c r="AS47" s="37"/>
      <c r="AT47" s="39"/>
      <c r="AU47" s="37"/>
      <c r="AV47" s="40"/>
      <c r="AW47" s="79">
        <f t="shared" si="0"/>
        <v>0</v>
      </c>
      <c r="AX47" s="37"/>
      <c r="AY47" s="79">
        <f t="shared" si="1"/>
        <v>0</v>
      </c>
      <c r="AZ47" s="32">
        <f t="shared" si="2"/>
        <v>0</v>
      </c>
      <c r="BA47" s="12"/>
    </row>
    <row r="48" spans="1:53" ht="24.9" customHeight="1" thickBot="1" x14ac:dyDescent="0.45">
      <c r="A48" s="138">
        <v>42</v>
      </c>
      <c r="B48" s="221" t="s">
        <v>105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65">
        <f>COUNTIF(C48:AP48,"f")+'Pauta2-1T '!AQ48</f>
        <v>0</v>
      </c>
      <c r="AR48" s="36"/>
      <c r="AS48" s="37"/>
      <c r="AT48" s="39"/>
      <c r="AU48" s="37"/>
      <c r="AV48" s="40"/>
      <c r="AW48" s="79">
        <f t="shared" si="0"/>
        <v>0</v>
      </c>
      <c r="AX48" s="37"/>
      <c r="AY48" s="79">
        <f t="shared" si="1"/>
        <v>0</v>
      </c>
      <c r="AZ48" s="32">
        <f t="shared" si="2"/>
        <v>0</v>
      </c>
      <c r="BA48" s="12"/>
    </row>
    <row r="49" spans="1:53" ht="24.9" customHeight="1" thickBot="1" x14ac:dyDescent="0.45">
      <c r="A49" s="138">
        <v>43</v>
      </c>
      <c r="B49" s="221" t="s">
        <v>106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65">
        <f>COUNTIF(C49:AP49,"f")+'Pauta2-1T '!AQ49</f>
        <v>0</v>
      </c>
      <c r="AR49" s="36"/>
      <c r="AS49" s="37"/>
      <c r="AT49" s="39"/>
      <c r="AU49" s="37"/>
      <c r="AV49" s="40"/>
      <c r="AW49" s="79">
        <f t="shared" si="0"/>
        <v>0</v>
      </c>
      <c r="AX49" s="37"/>
      <c r="AY49" s="79">
        <f t="shared" si="1"/>
        <v>0</v>
      </c>
      <c r="AZ49" s="32">
        <f t="shared" si="2"/>
        <v>0</v>
      </c>
      <c r="BA49" s="12"/>
    </row>
    <row r="50" spans="1:53" ht="24.9" customHeight="1" thickBot="1" x14ac:dyDescent="0.45">
      <c r="A50" s="33">
        <v>44</v>
      </c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65">
        <f>COUNTIF(C50:AP50,"f")+'Pauta2-1T '!AQ50</f>
        <v>0</v>
      </c>
      <c r="AR50" s="36"/>
      <c r="AS50" s="37"/>
      <c r="AT50" s="39"/>
      <c r="AU50" s="37"/>
      <c r="AV50" s="40"/>
      <c r="AW50" s="79">
        <f t="shared" si="0"/>
        <v>0</v>
      </c>
      <c r="AX50" s="37"/>
      <c r="AY50" s="79">
        <f t="shared" si="1"/>
        <v>0</v>
      </c>
      <c r="AZ50" s="32">
        <f t="shared" si="2"/>
        <v>0</v>
      </c>
      <c r="BA50" s="12"/>
    </row>
    <row r="51" spans="1:53" ht="24.9" customHeight="1" thickBot="1" x14ac:dyDescent="0.45">
      <c r="A51" s="33">
        <v>45</v>
      </c>
      <c r="B51" s="42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65">
        <f>COUNTIF(C51:AP51,"f")+'Pauta2-1T '!AQ51</f>
        <v>0</v>
      </c>
      <c r="AR51" s="36"/>
      <c r="AS51" s="37"/>
      <c r="AT51" s="39"/>
      <c r="AU51" s="37"/>
      <c r="AV51" s="40"/>
      <c r="AW51" s="79">
        <f t="shared" si="0"/>
        <v>0</v>
      </c>
      <c r="AX51" s="37"/>
      <c r="AY51" s="79">
        <f t="shared" si="1"/>
        <v>0</v>
      </c>
      <c r="AZ51" s="32">
        <f t="shared" si="2"/>
        <v>0</v>
      </c>
      <c r="BA51" s="12"/>
    </row>
    <row r="52" spans="1:53" ht="30.75" customHeight="1" thickBot="1" x14ac:dyDescent="0.45">
      <c r="A52" s="33">
        <v>46</v>
      </c>
      <c r="B52" s="42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65">
        <f>COUNTIF(C52:AP52,"f")+'Pauta2-1T '!AQ52</f>
        <v>0</v>
      </c>
      <c r="AR52" s="36"/>
      <c r="AS52" s="37"/>
      <c r="AT52" s="39"/>
      <c r="AU52" s="37"/>
      <c r="AV52" s="40"/>
      <c r="AW52" s="79">
        <f t="shared" si="0"/>
        <v>0</v>
      </c>
      <c r="AX52" s="37"/>
      <c r="AY52" s="79">
        <f t="shared" si="1"/>
        <v>0</v>
      </c>
      <c r="AZ52" s="32">
        <f t="shared" si="2"/>
        <v>0</v>
      </c>
      <c r="BA52" s="12"/>
    </row>
    <row r="53" spans="1:53" ht="30.75" customHeight="1" thickBot="1" x14ac:dyDescent="0.45">
      <c r="A53" s="33">
        <v>47</v>
      </c>
      <c r="B53" s="42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65">
        <f>COUNTIF(C53:AP53,"f")+'Pauta2-1T '!AQ53</f>
        <v>0</v>
      </c>
      <c r="AR53" s="36"/>
      <c r="AS53" s="37"/>
      <c r="AT53" s="39"/>
      <c r="AU53" s="37"/>
      <c r="AV53" s="40"/>
      <c r="AW53" s="79">
        <f t="shared" si="0"/>
        <v>0</v>
      </c>
      <c r="AX53" s="37"/>
      <c r="AY53" s="79">
        <f t="shared" si="1"/>
        <v>0</v>
      </c>
      <c r="AZ53" s="32">
        <f t="shared" si="2"/>
        <v>0</v>
      </c>
      <c r="BA53" s="12"/>
    </row>
    <row r="54" spans="1:53" ht="30.75" customHeight="1" thickBot="1" x14ac:dyDescent="0.45">
      <c r="A54" s="33">
        <v>48</v>
      </c>
      <c r="B54" s="42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65">
        <f>COUNTIF(C54:AP54,"f")+'Pauta2-1T '!AQ54</f>
        <v>0</v>
      </c>
      <c r="AR54" s="36"/>
      <c r="AS54" s="37"/>
      <c r="AT54" s="39"/>
      <c r="AU54" s="37"/>
      <c r="AV54" s="40"/>
      <c r="AW54" s="79">
        <f t="shared" si="0"/>
        <v>0</v>
      </c>
      <c r="AX54" s="37"/>
      <c r="AY54" s="79">
        <f t="shared" si="1"/>
        <v>0</v>
      </c>
      <c r="AZ54" s="32">
        <f t="shared" si="2"/>
        <v>0</v>
      </c>
      <c r="BA54" s="12"/>
    </row>
    <row r="55" spans="1:53" ht="30.75" customHeight="1" thickBot="1" x14ac:dyDescent="0.45">
      <c r="A55" s="33">
        <v>49</v>
      </c>
      <c r="B55" s="42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65">
        <f>COUNTIF(C55:AP55,"f")+'Pauta2-1T '!AQ55</f>
        <v>0</v>
      </c>
      <c r="AR55" s="36"/>
      <c r="AS55" s="37"/>
      <c r="AT55" s="39"/>
      <c r="AU55" s="37"/>
      <c r="AV55" s="40"/>
      <c r="AW55" s="79">
        <f t="shared" si="0"/>
        <v>0</v>
      </c>
      <c r="AX55" s="37"/>
      <c r="AY55" s="79">
        <f t="shared" si="1"/>
        <v>0</v>
      </c>
      <c r="AZ55" s="32">
        <f t="shared" si="2"/>
        <v>0</v>
      </c>
      <c r="BA55" s="12"/>
    </row>
    <row r="56" spans="1:53" ht="30.75" customHeight="1" thickBot="1" x14ac:dyDescent="0.45">
      <c r="A56" s="33">
        <v>50</v>
      </c>
      <c r="B56" s="42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65">
        <f>COUNTIF(C56:AP56,"f")+'Pauta2-1T '!AQ56</f>
        <v>0</v>
      </c>
      <c r="AR56" s="36"/>
      <c r="AS56" s="37"/>
      <c r="AT56" s="39"/>
      <c r="AU56" s="37"/>
      <c r="AV56" s="40"/>
      <c r="AW56" s="79">
        <f t="shared" si="0"/>
        <v>0</v>
      </c>
      <c r="AX56" s="37"/>
      <c r="AY56" s="79">
        <f t="shared" si="1"/>
        <v>0</v>
      </c>
      <c r="AZ56" s="32">
        <f t="shared" si="2"/>
        <v>0</v>
      </c>
      <c r="BA56" s="12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Q7:AQ56">
    <cfRule type="cellIs" dxfId="11" priority="5" operator="equal">
      <formula>0</formula>
    </cfRule>
  </conditionalFormatting>
  <conditionalFormatting sqref="AY7:AY56">
    <cfRule type="cellIs" dxfId="10" priority="1" operator="equal">
      <formula>0</formula>
    </cfRule>
    <cfRule type="cellIs" dxfId="9" priority="3" operator="lessThan">
      <formula>18</formula>
    </cfRule>
  </conditionalFormatting>
  <conditionalFormatting sqref="AW7:AW56">
    <cfRule type="cellIs" dxfId="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5" zoomScaleNormal="75" zoomScaleSheetLayoutView="75" workbookViewId="0">
      <pane xSplit="2" ySplit="6" topLeftCell="N7" activePane="bottomRight" state="frozen"/>
      <selection activeCell="A2" sqref="A1:F3"/>
      <selection pane="topRight" activeCell="A2" sqref="A1:F3"/>
      <selection pane="bottomLeft" activeCell="A2" sqref="A1:F3"/>
      <selection pane="bottomRight" activeCell="A2" sqref="A2:B2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48" width="5.6640625" style="10" customWidth="1"/>
    <col min="49" max="49" width="7.6640625" style="10" customWidth="1"/>
    <col min="50" max="50" width="5.6640625" style="10" customWidth="1"/>
    <col min="51" max="51" width="7.554687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142" t="s">
        <v>27</v>
      </c>
      <c r="B1" s="143"/>
      <c r="C1" s="148" t="s">
        <v>8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9"/>
      <c r="P1" s="1" t="s">
        <v>14</v>
      </c>
      <c r="Q1" s="2"/>
      <c r="R1" s="2"/>
      <c r="S1" s="2"/>
      <c r="T1" s="13"/>
      <c r="U1" s="123" t="e">
        <f>AQ3</f>
        <v>#VALUE!</v>
      </c>
      <c r="V1" s="3"/>
      <c r="W1" s="2" t="s">
        <v>13</v>
      </c>
      <c r="X1" s="2"/>
      <c r="Y1" s="2"/>
      <c r="Z1" s="2"/>
      <c r="AA1" s="2"/>
      <c r="AB1" s="2"/>
      <c r="AC1" s="23">
        <v>0</v>
      </c>
      <c r="AD1" s="2"/>
      <c r="AE1" s="2"/>
      <c r="AF1" s="2"/>
      <c r="AG1" s="2" t="s">
        <v>17</v>
      </c>
      <c r="AH1" s="2"/>
      <c r="AI1" s="2"/>
      <c r="AJ1" s="19" t="e">
        <f>AC1-U1</f>
        <v>#VALUE!</v>
      </c>
      <c r="AK1" s="2"/>
      <c r="AL1" s="45" t="s">
        <v>50</v>
      </c>
      <c r="AM1" s="2"/>
      <c r="AN1" s="2"/>
      <c r="AO1" s="2"/>
      <c r="AP1" s="45"/>
      <c r="AQ1" s="45"/>
      <c r="AR1" s="45"/>
      <c r="AS1" s="45"/>
      <c r="AT1" s="45"/>
      <c r="AU1" s="45"/>
      <c r="AV1" s="45"/>
      <c r="AW1" s="45"/>
      <c r="AX1" s="45"/>
      <c r="AY1" s="46"/>
      <c r="AZ1" s="4"/>
      <c r="BA1" s="4"/>
      <c r="BB1" s="4"/>
    </row>
    <row r="2" spans="1:55" s="5" customFormat="1" ht="35.1" customHeight="1" x14ac:dyDescent="0.25">
      <c r="A2" s="144" t="str">
        <f>'Pauta1-1T'!A2:B2</f>
        <v>1 SUB-ADM</v>
      </c>
      <c r="B2" s="144"/>
      <c r="C2" s="60" t="s">
        <v>15</v>
      </c>
      <c r="D2" s="47"/>
      <c r="E2" s="54"/>
      <c r="F2" s="57" t="str">
        <f>'Pauta1-1T'!F2</f>
        <v>P</v>
      </c>
      <c r="G2" s="58"/>
      <c r="H2" s="58"/>
      <c r="I2" s="58"/>
      <c r="J2" s="58"/>
      <c r="K2" s="58"/>
      <c r="L2" s="58"/>
      <c r="M2" s="58"/>
      <c r="N2" s="58"/>
      <c r="O2" s="59"/>
      <c r="P2" s="55"/>
      <c r="Q2" s="55" t="s">
        <v>16</v>
      </c>
      <c r="R2" s="47"/>
      <c r="S2" s="48"/>
      <c r="T2" s="54"/>
      <c r="U2" s="57" t="str">
        <f>'Pauta1-1T'!U2</f>
        <v>D</v>
      </c>
      <c r="V2" s="58"/>
      <c r="W2" s="58"/>
      <c r="X2" s="58"/>
      <c r="Y2" s="58"/>
      <c r="Z2" s="58"/>
      <c r="AA2" s="58"/>
      <c r="AB2" s="59"/>
      <c r="AC2" s="59"/>
      <c r="AD2" s="59"/>
      <c r="AE2" s="59"/>
      <c r="AF2" s="59"/>
      <c r="AG2" s="59"/>
      <c r="AH2" s="63"/>
      <c r="AI2" s="63"/>
      <c r="AJ2" s="63"/>
      <c r="AK2" s="63"/>
      <c r="AL2" s="63"/>
      <c r="AM2" s="63"/>
      <c r="AN2" s="63"/>
      <c r="AO2" s="63"/>
      <c r="AP2" s="63"/>
      <c r="AQ2" s="64"/>
      <c r="AR2" s="146" t="s">
        <v>61</v>
      </c>
      <c r="AS2" s="147"/>
      <c r="AT2" s="147"/>
      <c r="AU2" s="147"/>
      <c r="AV2" s="157"/>
      <c r="AW2" s="141"/>
      <c r="AX2" s="140"/>
      <c r="AY2" s="140"/>
      <c r="AZ2" s="43" t="s">
        <v>7</v>
      </c>
    </row>
    <row r="3" spans="1:55" s="5" customFormat="1" ht="24.9" customHeight="1" x14ac:dyDescent="0.25">
      <c r="A3" s="150" t="s">
        <v>33</v>
      </c>
      <c r="B3" s="150"/>
      <c r="C3" s="61">
        <v>41</v>
      </c>
      <c r="D3" s="49">
        <v>42</v>
      </c>
      <c r="E3" s="61">
        <v>43</v>
      </c>
      <c r="F3" s="49">
        <v>44</v>
      </c>
      <c r="G3" s="61">
        <v>45</v>
      </c>
      <c r="H3" s="49">
        <v>46</v>
      </c>
      <c r="I3" s="61">
        <v>47</v>
      </c>
      <c r="J3" s="49">
        <v>48</v>
      </c>
      <c r="K3" s="61">
        <v>49</v>
      </c>
      <c r="L3" s="49">
        <v>50</v>
      </c>
      <c r="M3" s="61">
        <v>51</v>
      </c>
      <c r="N3" s="49">
        <v>52</v>
      </c>
      <c r="O3" s="61">
        <v>53</v>
      </c>
      <c r="P3" s="49">
        <v>54</v>
      </c>
      <c r="Q3" s="61">
        <v>55</v>
      </c>
      <c r="R3" s="49">
        <v>56</v>
      </c>
      <c r="S3" s="61">
        <v>57</v>
      </c>
      <c r="T3" s="49">
        <v>58</v>
      </c>
      <c r="U3" s="61">
        <v>59</v>
      </c>
      <c r="V3" s="49">
        <v>60</v>
      </c>
      <c r="W3" s="61">
        <v>61</v>
      </c>
      <c r="X3" s="49">
        <v>62</v>
      </c>
      <c r="Y3" s="61">
        <v>63</v>
      </c>
      <c r="Z3" s="49">
        <v>64</v>
      </c>
      <c r="AA3" s="61">
        <v>65</v>
      </c>
      <c r="AB3" s="49">
        <v>66</v>
      </c>
      <c r="AC3" s="61">
        <v>67</v>
      </c>
      <c r="AD3" s="49">
        <v>68</v>
      </c>
      <c r="AE3" s="61">
        <v>69</v>
      </c>
      <c r="AF3" s="49">
        <v>70</v>
      </c>
      <c r="AG3" s="61">
        <v>71</v>
      </c>
      <c r="AH3" s="49">
        <v>72</v>
      </c>
      <c r="AI3" s="61">
        <v>73</v>
      </c>
      <c r="AJ3" s="49">
        <v>74</v>
      </c>
      <c r="AK3" s="61">
        <v>75</v>
      </c>
      <c r="AL3" s="49">
        <v>76</v>
      </c>
      <c r="AM3" s="61">
        <v>77</v>
      </c>
      <c r="AN3" s="49">
        <v>78</v>
      </c>
      <c r="AO3" s="61">
        <v>79</v>
      </c>
      <c r="AP3" s="61">
        <v>80</v>
      </c>
      <c r="AQ3" s="62" t="e">
        <f>AQ6+'Pauta1-1T'!B8</f>
        <v>#VALUE!</v>
      </c>
      <c r="AR3" s="53" t="s">
        <v>6</v>
      </c>
      <c r="AS3" s="53" t="s">
        <v>6</v>
      </c>
      <c r="AT3" s="53" t="s">
        <v>6</v>
      </c>
      <c r="AU3" s="53" t="s">
        <v>6</v>
      </c>
      <c r="AV3" s="157"/>
      <c r="AW3" s="141"/>
      <c r="AX3" s="140"/>
      <c r="AY3" s="140"/>
      <c r="AZ3" s="43"/>
    </row>
    <row r="4" spans="1:55" s="5" customFormat="1" ht="50.1" customHeight="1" x14ac:dyDescent="0.25">
      <c r="A4" s="150"/>
      <c r="B4" s="150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8" t="s">
        <v>0</v>
      </c>
      <c r="AR4" s="75"/>
      <c r="AS4" s="75"/>
      <c r="AT4" s="75"/>
      <c r="AU4" s="75"/>
      <c r="AV4" s="157"/>
      <c r="AW4" s="141"/>
      <c r="AX4" s="140"/>
      <c r="AY4" s="140"/>
      <c r="AZ4" s="43"/>
    </row>
    <row r="5" spans="1:55" s="5" customFormat="1" ht="24.9" customHeight="1" thickBot="1" x14ac:dyDescent="0.4">
      <c r="A5" s="151" t="s">
        <v>1</v>
      </c>
      <c r="B5" s="151" t="s">
        <v>2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8"/>
      <c r="AR5" s="51"/>
      <c r="AS5" s="76"/>
      <c r="AT5" s="51"/>
      <c r="AU5" s="51"/>
      <c r="AV5" s="157"/>
      <c r="AW5" s="141"/>
      <c r="AX5" s="140"/>
      <c r="AY5" s="140"/>
      <c r="AZ5" s="43"/>
    </row>
    <row r="6" spans="1:55" s="5" customFormat="1" ht="24.9" customHeight="1" thickBot="1" x14ac:dyDescent="0.3">
      <c r="A6" s="151"/>
      <c r="B6" s="151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50">
        <f>COUNT(C4:AP4)</f>
        <v>0</v>
      </c>
      <c r="AR6" s="66"/>
      <c r="AS6" s="67"/>
      <c r="AT6" s="67"/>
      <c r="AU6" s="68"/>
      <c r="AV6" s="157"/>
      <c r="AW6" s="141"/>
      <c r="AX6" s="140"/>
      <c r="AY6" s="140"/>
      <c r="AZ6" s="44"/>
    </row>
    <row r="7" spans="1:55" s="5" customFormat="1" ht="24.9" customHeight="1" thickBot="1" x14ac:dyDescent="0.45">
      <c r="A7" s="33">
        <v>1</v>
      </c>
      <c r="B7" s="34" t="str">
        <f>'Pauta1-1T'!B7</f>
        <v>ADRIELLE XAVIER MARTINS</v>
      </c>
      <c r="C7" s="35" t="s">
        <v>19</v>
      </c>
      <c r="D7" s="35" t="s">
        <v>19</v>
      </c>
      <c r="E7" s="35" t="s">
        <v>19</v>
      </c>
      <c r="F7" s="35" t="s">
        <v>19</v>
      </c>
      <c r="G7" s="35" t="s">
        <v>19</v>
      </c>
      <c r="H7" s="35" t="s">
        <v>19</v>
      </c>
      <c r="I7" s="35" t="s">
        <v>19</v>
      </c>
      <c r="J7" s="35" t="s">
        <v>19</v>
      </c>
      <c r="K7" s="35" t="s">
        <v>19</v>
      </c>
      <c r="L7" s="35" t="s">
        <v>19</v>
      </c>
      <c r="M7" s="35" t="s">
        <v>19</v>
      </c>
      <c r="N7" s="35" t="s">
        <v>19</v>
      </c>
      <c r="O7" s="35" t="s">
        <v>19</v>
      </c>
      <c r="P7" s="35" t="s">
        <v>19</v>
      </c>
      <c r="Q7" s="35" t="s">
        <v>19</v>
      </c>
      <c r="R7" s="35" t="s">
        <v>19</v>
      </c>
      <c r="S7" s="35" t="s">
        <v>19</v>
      </c>
      <c r="T7" s="35" t="s">
        <v>19</v>
      </c>
      <c r="U7" s="35" t="s">
        <v>19</v>
      </c>
      <c r="V7" s="35" t="s">
        <v>19</v>
      </c>
      <c r="W7" s="35" t="s">
        <v>19</v>
      </c>
      <c r="X7" s="35" t="s">
        <v>19</v>
      </c>
      <c r="Y7" s="35" t="s">
        <v>19</v>
      </c>
      <c r="Z7" s="35" t="s">
        <v>19</v>
      </c>
      <c r="AA7" s="35" t="s">
        <v>19</v>
      </c>
      <c r="AB7" s="35" t="s">
        <v>19</v>
      </c>
      <c r="AC7" s="35" t="s">
        <v>19</v>
      </c>
      <c r="AD7" s="35" t="s">
        <v>19</v>
      </c>
      <c r="AE7" s="35" t="s">
        <v>19</v>
      </c>
      <c r="AF7" s="35" t="s">
        <v>19</v>
      </c>
      <c r="AG7" s="35" t="s">
        <v>19</v>
      </c>
      <c r="AH7" s="35" t="s">
        <v>19</v>
      </c>
      <c r="AI7" s="35" t="s">
        <v>19</v>
      </c>
      <c r="AJ7" s="35" t="s">
        <v>19</v>
      </c>
      <c r="AK7" s="35" t="s">
        <v>19</v>
      </c>
      <c r="AL7" s="35" t="s">
        <v>19</v>
      </c>
      <c r="AM7" s="35" t="s">
        <v>19</v>
      </c>
      <c r="AN7" s="35" t="s">
        <v>19</v>
      </c>
      <c r="AO7" s="35" t="s">
        <v>19</v>
      </c>
      <c r="AP7" s="35" t="s">
        <v>19</v>
      </c>
      <c r="AQ7" s="65">
        <f>COUNTIF(C7:AP7,"f")</f>
        <v>0</v>
      </c>
      <c r="AR7" s="77"/>
      <c r="AS7" s="78"/>
      <c r="AT7" s="52"/>
      <c r="AU7" s="73"/>
      <c r="AV7" s="86"/>
      <c r="AW7" s="74"/>
      <c r="AX7" s="86"/>
      <c r="AY7" s="74"/>
      <c r="AZ7" s="32"/>
      <c r="BA7" s="11"/>
      <c r="BB7" s="83"/>
    </row>
    <row r="8" spans="1:55" s="5" customFormat="1" ht="24.9" customHeight="1" thickBot="1" x14ac:dyDescent="0.45">
      <c r="A8" s="33">
        <v>2</v>
      </c>
      <c r="B8" s="34" t="str">
        <f>'Pauta1-1T'!B8</f>
        <v>ALOISIO NUNES ROCHA</v>
      </c>
      <c r="C8" s="35" t="s">
        <v>19</v>
      </c>
      <c r="D8" s="35" t="s">
        <v>19</v>
      </c>
      <c r="E8" s="35" t="s">
        <v>19</v>
      </c>
      <c r="F8" s="35" t="s">
        <v>19</v>
      </c>
      <c r="G8" s="35" t="s">
        <v>19</v>
      </c>
      <c r="H8" s="35" t="s">
        <v>19</v>
      </c>
      <c r="I8" s="35" t="s">
        <v>19</v>
      </c>
      <c r="J8" s="35" t="s">
        <v>19</v>
      </c>
      <c r="K8" s="35" t="s">
        <v>19</v>
      </c>
      <c r="L8" s="35" t="s">
        <v>19</v>
      </c>
      <c r="M8" s="35" t="s">
        <v>19</v>
      </c>
      <c r="N8" s="35" t="s">
        <v>19</v>
      </c>
      <c r="O8" s="35" t="s">
        <v>19</v>
      </c>
      <c r="P8" s="35" t="s">
        <v>19</v>
      </c>
      <c r="Q8" s="35" t="s">
        <v>19</v>
      </c>
      <c r="R8" s="35" t="s">
        <v>19</v>
      </c>
      <c r="S8" s="35" t="s">
        <v>19</v>
      </c>
      <c r="T8" s="35" t="s">
        <v>19</v>
      </c>
      <c r="U8" s="35" t="s">
        <v>19</v>
      </c>
      <c r="V8" s="35" t="s">
        <v>19</v>
      </c>
      <c r="W8" s="35" t="s">
        <v>19</v>
      </c>
      <c r="X8" s="35" t="s">
        <v>19</v>
      </c>
      <c r="Y8" s="35" t="s">
        <v>19</v>
      </c>
      <c r="Z8" s="35" t="s">
        <v>19</v>
      </c>
      <c r="AA8" s="35" t="s">
        <v>19</v>
      </c>
      <c r="AB8" s="35" t="s">
        <v>19</v>
      </c>
      <c r="AC8" s="35" t="s">
        <v>19</v>
      </c>
      <c r="AD8" s="35" t="s">
        <v>19</v>
      </c>
      <c r="AE8" s="35" t="s">
        <v>19</v>
      </c>
      <c r="AF8" s="35" t="s">
        <v>19</v>
      </c>
      <c r="AG8" s="35" t="s">
        <v>19</v>
      </c>
      <c r="AH8" s="35" t="s">
        <v>19</v>
      </c>
      <c r="AI8" s="35" t="s">
        <v>19</v>
      </c>
      <c r="AJ8" s="35" t="s">
        <v>19</v>
      </c>
      <c r="AK8" s="35" t="s">
        <v>19</v>
      </c>
      <c r="AL8" s="35" t="s">
        <v>19</v>
      </c>
      <c r="AM8" s="35" t="s">
        <v>19</v>
      </c>
      <c r="AN8" s="35" t="s">
        <v>19</v>
      </c>
      <c r="AO8" s="35" t="s">
        <v>19</v>
      </c>
      <c r="AP8" s="35" t="s">
        <v>19</v>
      </c>
      <c r="AQ8" s="65">
        <f t="shared" ref="AQ8:AQ56" si="0">COUNTIF(C8:AP8,"f")</f>
        <v>0</v>
      </c>
      <c r="AR8" s="77"/>
      <c r="AS8" s="78"/>
      <c r="AT8" s="69"/>
      <c r="AU8" s="73"/>
      <c r="AV8" s="86"/>
      <c r="AW8" s="74"/>
      <c r="AX8" s="86"/>
      <c r="AY8" s="74"/>
      <c r="AZ8" s="32"/>
      <c r="BA8" s="11"/>
      <c r="BB8" s="83"/>
    </row>
    <row r="9" spans="1:55" s="5" customFormat="1" ht="24.9" customHeight="1" thickBot="1" x14ac:dyDescent="0.45">
      <c r="A9" s="33">
        <v>3</v>
      </c>
      <c r="B9" s="34" t="str">
        <f>'Pauta1-1T'!B9</f>
        <v>ANA CLAUDIA NASCIMENTO ROSA SANTOS</v>
      </c>
      <c r="C9" s="35" t="s">
        <v>19</v>
      </c>
      <c r="D9" s="35" t="s">
        <v>19</v>
      </c>
      <c r="E9" s="35" t="s">
        <v>19</v>
      </c>
      <c r="F9" s="35" t="s">
        <v>19</v>
      </c>
      <c r="G9" s="35" t="s">
        <v>19</v>
      </c>
      <c r="H9" s="35" t="s">
        <v>19</v>
      </c>
      <c r="I9" s="35" t="s">
        <v>19</v>
      </c>
      <c r="J9" s="35" t="s">
        <v>19</v>
      </c>
      <c r="K9" s="35" t="s">
        <v>19</v>
      </c>
      <c r="L9" s="35" t="s">
        <v>19</v>
      </c>
      <c r="M9" s="35" t="s">
        <v>19</v>
      </c>
      <c r="N9" s="35" t="s">
        <v>19</v>
      </c>
      <c r="O9" s="35" t="s">
        <v>19</v>
      </c>
      <c r="P9" s="35" t="s">
        <v>19</v>
      </c>
      <c r="Q9" s="35" t="s">
        <v>19</v>
      </c>
      <c r="R9" s="35" t="s">
        <v>19</v>
      </c>
      <c r="S9" s="35" t="s">
        <v>19</v>
      </c>
      <c r="T9" s="35" t="s">
        <v>19</v>
      </c>
      <c r="U9" s="35" t="s">
        <v>19</v>
      </c>
      <c r="V9" s="35" t="s">
        <v>19</v>
      </c>
      <c r="W9" s="35" t="s">
        <v>19</v>
      </c>
      <c r="X9" s="35" t="s">
        <v>19</v>
      </c>
      <c r="Y9" s="35" t="s">
        <v>19</v>
      </c>
      <c r="Z9" s="35" t="s">
        <v>19</v>
      </c>
      <c r="AA9" s="35" t="s">
        <v>19</v>
      </c>
      <c r="AB9" s="35" t="s">
        <v>19</v>
      </c>
      <c r="AC9" s="35" t="s">
        <v>19</v>
      </c>
      <c r="AD9" s="35" t="s">
        <v>19</v>
      </c>
      <c r="AE9" s="35" t="s">
        <v>19</v>
      </c>
      <c r="AF9" s="35" t="s">
        <v>19</v>
      </c>
      <c r="AG9" s="35" t="s">
        <v>19</v>
      </c>
      <c r="AH9" s="35" t="s">
        <v>19</v>
      </c>
      <c r="AI9" s="35" t="s">
        <v>19</v>
      </c>
      <c r="AJ9" s="35" t="s">
        <v>19</v>
      </c>
      <c r="AK9" s="35" t="s">
        <v>19</v>
      </c>
      <c r="AL9" s="35" t="s">
        <v>19</v>
      </c>
      <c r="AM9" s="35" t="s">
        <v>19</v>
      </c>
      <c r="AN9" s="35" t="s">
        <v>19</v>
      </c>
      <c r="AO9" s="35" t="s">
        <v>19</v>
      </c>
      <c r="AP9" s="35" t="s">
        <v>19</v>
      </c>
      <c r="AQ9" s="65">
        <f t="shared" si="0"/>
        <v>0</v>
      </c>
      <c r="AR9" s="77"/>
      <c r="AS9" s="78"/>
      <c r="AT9" s="69"/>
      <c r="AU9" s="73"/>
      <c r="AV9" s="73"/>
      <c r="AW9" s="74"/>
      <c r="AX9" s="87"/>
      <c r="AY9" s="74"/>
      <c r="AZ9" s="32"/>
      <c r="BA9" s="11"/>
      <c r="BB9" s="83"/>
    </row>
    <row r="10" spans="1:55" s="6" customFormat="1" ht="24.9" customHeight="1" thickBot="1" x14ac:dyDescent="0.45">
      <c r="A10" s="41">
        <v>4</v>
      </c>
      <c r="B10" s="34" t="str">
        <f>'Pauta1-1T'!B10</f>
        <v>ANA MARIA MARTINS</v>
      </c>
      <c r="C10" s="35" t="s">
        <v>19</v>
      </c>
      <c r="D10" s="35" t="s">
        <v>19</v>
      </c>
      <c r="E10" s="35" t="s">
        <v>19</v>
      </c>
      <c r="F10" s="35" t="s">
        <v>19</v>
      </c>
      <c r="G10" s="35" t="s">
        <v>19</v>
      </c>
      <c r="H10" s="35" t="s">
        <v>19</v>
      </c>
      <c r="I10" s="35" t="s">
        <v>19</v>
      </c>
      <c r="J10" s="35" t="s">
        <v>19</v>
      </c>
      <c r="K10" s="35" t="s">
        <v>19</v>
      </c>
      <c r="L10" s="35" t="s">
        <v>19</v>
      </c>
      <c r="M10" s="35" t="s">
        <v>19</v>
      </c>
      <c r="N10" s="35" t="s">
        <v>19</v>
      </c>
      <c r="O10" s="35" t="s">
        <v>19</v>
      </c>
      <c r="P10" s="35" t="s">
        <v>19</v>
      </c>
      <c r="Q10" s="35" t="s">
        <v>19</v>
      </c>
      <c r="R10" s="35" t="s">
        <v>19</v>
      </c>
      <c r="S10" s="35" t="s">
        <v>19</v>
      </c>
      <c r="T10" s="35" t="s">
        <v>19</v>
      </c>
      <c r="U10" s="35" t="s">
        <v>19</v>
      </c>
      <c r="V10" s="35" t="s">
        <v>19</v>
      </c>
      <c r="W10" s="35" t="s">
        <v>19</v>
      </c>
      <c r="X10" s="35" t="s">
        <v>19</v>
      </c>
      <c r="Y10" s="35" t="s">
        <v>19</v>
      </c>
      <c r="Z10" s="35" t="s">
        <v>19</v>
      </c>
      <c r="AA10" s="35" t="s">
        <v>19</v>
      </c>
      <c r="AB10" s="35" t="s">
        <v>19</v>
      </c>
      <c r="AC10" s="35" t="s">
        <v>19</v>
      </c>
      <c r="AD10" s="35" t="s">
        <v>19</v>
      </c>
      <c r="AE10" s="35" t="s">
        <v>19</v>
      </c>
      <c r="AF10" s="35" t="s">
        <v>19</v>
      </c>
      <c r="AG10" s="35" t="s">
        <v>19</v>
      </c>
      <c r="AH10" s="35" t="s">
        <v>19</v>
      </c>
      <c r="AI10" s="35" t="s">
        <v>19</v>
      </c>
      <c r="AJ10" s="35" t="s">
        <v>19</v>
      </c>
      <c r="AK10" s="35" t="s">
        <v>19</v>
      </c>
      <c r="AL10" s="35" t="s">
        <v>19</v>
      </c>
      <c r="AM10" s="35" t="s">
        <v>19</v>
      </c>
      <c r="AN10" s="35" t="s">
        <v>19</v>
      </c>
      <c r="AO10" s="35" t="s">
        <v>19</v>
      </c>
      <c r="AP10" s="35" t="s">
        <v>19</v>
      </c>
      <c r="AQ10" s="65">
        <f t="shared" si="0"/>
        <v>0</v>
      </c>
      <c r="AR10" s="78"/>
      <c r="AS10" s="78"/>
      <c r="AT10" s="76"/>
      <c r="AU10" s="73"/>
      <c r="AV10" s="86"/>
      <c r="AW10" s="74"/>
      <c r="AX10" s="86"/>
      <c r="AY10" s="74"/>
      <c r="AZ10" s="32"/>
      <c r="BA10" s="12"/>
      <c r="BB10" s="83"/>
    </row>
    <row r="11" spans="1:55" s="5" customFormat="1" ht="24.9" customHeight="1" thickBot="1" x14ac:dyDescent="0.45">
      <c r="A11" s="33">
        <v>5</v>
      </c>
      <c r="B11" s="34" t="str">
        <f>'Pauta1-1T'!B11</f>
        <v>ANA PAULA CRUZ SILVERIO</v>
      </c>
      <c r="C11" s="35" t="s">
        <v>19</v>
      </c>
      <c r="D11" s="35" t="s">
        <v>19</v>
      </c>
      <c r="E11" s="35" t="s">
        <v>19</v>
      </c>
      <c r="F11" s="35" t="s">
        <v>19</v>
      </c>
      <c r="G11" s="35" t="s">
        <v>19</v>
      </c>
      <c r="H11" s="35" t="s">
        <v>19</v>
      </c>
      <c r="I11" s="35" t="s">
        <v>19</v>
      </c>
      <c r="J11" s="35" t="s">
        <v>19</v>
      </c>
      <c r="K11" s="35" t="s">
        <v>19</v>
      </c>
      <c r="L11" s="35" t="s">
        <v>19</v>
      </c>
      <c r="M11" s="35" t="s">
        <v>19</v>
      </c>
      <c r="N11" s="35" t="s">
        <v>19</v>
      </c>
      <c r="O11" s="35" t="s">
        <v>19</v>
      </c>
      <c r="P11" s="35" t="s">
        <v>19</v>
      </c>
      <c r="Q11" s="35" t="s">
        <v>19</v>
      </c>
      <c r="R11" s="35" t="s">
        <v>19</v>
      </c>
      <c r="S11" s="35" t="s">
        <v>19</v>
      </c>
      <c r="T11" s="35" t="s">
        <v>19</v>
      </c>
      <c r="U11" s="35" t="s">
        <v>19</v>
      </c>
      <c r="V11" s="35" t="s">
        <v>19</v>
      </c>
      <c r="W11" s="35" t="s">
        <v>19</v>
      </c>
      <c r="X11" s="35" t="s">
        <v>19</v>
      </c>
      <c r="Y11" s="35" t="s">
        <v>19</v>
      </c>
      <c r="Z11" s="35" t="s">
        <v>19</v>
      </c>
      <c r="AA11" s="35" t="s">
        <v>19</v>
      </c>
      <c r="AB11" s="35" t="s">
        <v>19</v>
      </c>
      <c r="AC11" s="35" t="s">
        <v>19</v>
      </c>
      <c r="AD11" s="35" t="s">
        <v>19</v>
      </c>
      <c r="AE11" s="35" t="s">
        <v>19</v>
      </c>
      <c r="AF11" s="35" t="s">
        <v>19</v>
      </c>
      <c r="AG11" s="35" t="s">
        <v>19</v>
      </c>
      <c r="AH11" s="35" t="s">
        <v>19</v>
      </c>
      <c r="AI11" s="35" t="s">
        <v>19</v>
      </c>
      <c r="AJ11" s="35" t="s">
        <v>19</v>
      </c>
      <c r="AK11" s="35" t="s">
        <v>19</v>
      </c>
      <c r="AL11" s="35" t="s">
        <v>19</v>
      </c>
      <c r="AM11" s="35" t="s">
        <v>19</v>
      </c>
      <c r="AN11" s="35" t="s">
        <v>19</v>
      </c>
      <c r="AO11" s="35" t="s">
        <v>19</v>
      </c>
      <c r="AP11" s="35" t="s">
        <v>19</v>
      </c>
      <c r="AQ11" s="65">
        <f t="shared" si="0"/>
        <v>0</v>
      </c>
      <c r="AR11" s="80"/>
      <c r="AS11" s="78"/>
      <c r="AT11" s="70"/>
      <c r="AU11" s="70"/>
      <c r="AV11" s="86"/>
      <c r="AW11" s="74"/>
      <c r="AX11" s="86"/>
      <c r="AY11" s="74"/>
      <c r="AZ11" s="32"/>
      <c r="BA11" s="12"/>
      <c r="BB11" s="83"/>
      <c r="BC11" s="7"/>
    </row>
    <row r="12" spans="1:55" s="8" customFormat="1" ht="24.9" customHeight="1" thickBot="1" x14ac:dyDescent="0.45">
      <c r="A12" s="33">
        <v>6</v>
      </c>
      <c r="B12" s="34" t="str">
        <f>'Pauta1-1T'!B12</f>
        <v>ANDERSON LANA OLIVEIRA</v>
      </c>
      <c r="C12" s="35" t="s">
        <v>19</v>
      </c>
      <c r="D12" s="35" t="s">
        <v>19</v>
      </c>
      <c r="E12" s="35" t="s">
        <v>19</v>
      </c>
      <c r="F12" s="35" t="s">
        <v>19</v>
      </c>
      <c r="G12" s="35" t="s">
        <v>19</v>
      </c>
      <c r="H12" s="35" t="s">
        <v>19</v>
      </c>
      <c r="I12" s="35" t="s">
        <v>19</v>
      </c>
      <c r="J12" s="35" t="s">
        <v>19</v>
      </c>
      <c r="K12" s="35" t="s">
        <v>19</v>
      </c>
      <c r="L12" s="35" t="s">
        <v>19</v>
      </c>
      <c r="M12" s="35" t="s">
        <v>19</v>
      </c>
      <c r="N12" s="35" t="s">
        <v>19</v>
      </c>
      <c r="O12" s="35" t="s">
        <v>19</v>
      </c>
      <c r="P12" s="35" t="s">
        <v>19</v>
      </c>
      <c r="Q12" s="35" t="s">
        <v>19</v>
      </c>
      <c r="R12" s="35" t="s">
        <v>19</v>
      </c>
      <c r="S12" s="35" t="s">
        <v>19</v>
      </c>
      <c r="T12" s="35" t="s">
        <v>19</v>
      </c>
      <c r="U12" s="35" t="s">
        <v>19</v>
      </c>
      <c r="V12" s="35" t="s">
        <v>19</v>
      </c>
      <c r="W12" s="35" t="s">
        <v>19</v>
      </c>
      <c r="X12" s="35" t="s">
        <v>19</v>
      </c>
      <c r="Y12" s="35" t="s">
        <v>19</v>
      </c>
      <c r="Z12" s="35" t="s">
        <v>19</v>
      </c>
      <c r="AA12" s="35" t="s">
        <v>19</v>
      </c>
      <c r="AB12" s="35" t="s">
        <v>19</v>
      </c>
      <c r="AC12" s="35" t="s">
        <v>19</v>
      </c>
      <c r="AD12" s="35" t="s">
        <v>19</v>
      </c>
      <c r="AE12" s="35" t="s">
        <v>19</v>
      </c>
      <c r="AF12" s="35" t="s">
        <v>19</v>
      </c>
      <c r="AG12" s="35" t="s">
        <v>19</v>
      </c>
      <c r="AH12" s="35" t="s">
        <v>19</v>
      </c>
      <c r="AI12" s="35" t="s">
        <v>19</v>
      </c>
      <c r="AJ12" s="35" t="s">
        <v>19</v>
      </c>
      <c r="AK12" s="35" t="s">
        <v>19</v>
      </c>
      <c r="AL12" s="35" t="s">
        <v>19</v>
      </c>
      <c r="AM12" s="35" t="s">
        <v>19</v>
      </c>
      <c r="AN12" s="35" t="s">
        <v>19</v>
      </c>
      <c r="AO12" s="35" t="s">
        <v>19</v>
      </c>
      <c r="AP12" s="35" t="s">
        <v>19</v>
      </c>
      <c r="AQ12" s="65">
        <f t="shared" si="0"/>
        <v>0</v>
      </c>
      <c r="AR12" s="78"/>
      <c r="AS12" s="78"/>
      <c r="AT12" s="69"/>
      <c r="AU12" s="73"/>
      <c r="AV12" s="86"/>
      <c r="AW12" s="74"/>
      <c r="AX12" s="86"/>
      <c r="AY12" s="74"/>
      <c r="AZ12" s="32"/>
      <c r="BA12" s="12"/>
      <c r="BB12" s="83"/>
      <c r="BC12" s="7"/>
    </row>
    <row r="13" spans="1:55" s="5" customFormat="1" ht="24.9" customHeight="1" thickBot="1" x14ac:dyDescent="0.45">
      <c r="A13" s="33">
        <v>7</v>
      </c>
      <c r="B13" s="34" t="str">
        <f>'Pauta1-1T'!B13</f>
        <v>ARIANE MARTINS BARRETO</v>
      </c>
      <c r="C13" s="35" t="s">
        <v>19</v>
      </c>
      <c r="D13" s="35" t="s">
        <v>19</v>
      </c>
      <c r="E13" s="35" t="s">
        <v>19</v>
      </c>
      <c r="F13" s="35" t="s">
        <v>19</v>
      </c>
      <c r="G13" s="35" t="s">
        <v>19</v>
      </c>
      <c r="H13" s="35" t="s">
        <v>19</v>
      </c>
      <c r="I13" s="35" t="s">
        <v>19</v>
      </c>
      <c r="J13" s="35" t="s">
        <v>19</v>
      </c>
      <c r="K13" s="35" t="s">
        <v>19</v>
      </c>
      <c r="L13" s="35" t="s">
        <v>19</v>
      </c>
      <c r="M13" s="35" t="s">
        <v>19</v>
      </c>
      <c r="N13" s="35" t="s">
        <v>19</v>
      </c>
      <c r="O13" s="35" t="s">
        <v>19</v>
      </c>
      <c r="P13" s="35" t="s">
        <v>19</v>
      </c>
      <c r="Q13" s="35" t="s">
        <v>19</v>
      </c>
      <c r="R13" s="35" t="s">
        <v>19</v>
      </c>
      <c r="S13" s="35" t="s">
        <v>19</v>
      </c>
      <c r="T13" s="35" t="s">
        <v>19</v>
      </c>
      <c r="U13" s="35" t="s">
        <v>19</v>
      </c>
      <c r="V13" s="35" t="s">
        <v>19</v>
      </c>
      <c r="W13" s="35" t="s">
        <v>19</v>
      </c>
      <c r="X13" s="35" t="s">
        <v>19</v>
      </c>
      <c r="Y13" s="35" t="s">
        <v>19</v>
      </c>
      <c r="Z13" s="35" t="s">
        <v>19</v>
      </c>
      <c r="AA13" s="35" t="s">
        <v>19</v>
      </c>
      <c r="AB13" s="35" t="s">
        <v>19</v>
      </c>
      <c r="AC13" s="35" t="s">
        <v>19</v>
      </c>
      <c r="AD13" s="35" t="s">
        <v>19</v>
      </c>
      <c r="AE13" s="35" t="s">
        <v>19</v>
      </c>
      <c r="AF13" s="35" t="s">
        <v>19</v>
      </c>
      <c r="AG13" s="35" t="s">
        <v>19</v>
      </c>
      <c r="AH13" s="35" t="s">
        <v>19</v>
      </c>
      <c r="AI13" s="35" t="s">
        <v>19</v>
      </c>
      <c r="AJ13" s="35" t="s">
        <v>19</v>
      </c>
      <c r="AK13" s="35" t="s">
        <v>19</v>
      </c>
      <c r="AL13" s="35" t="s">
        <v>19</v>
      </c>
      <c r="AM13" s="35" t="s">
        <v>19</v>
      </c>
      <c r="AN13" s="35" t="s">
        <v>19</v>
      </c>
      <c r="AO13" s="35" t="s">
        <v>19</v>
      </c>
      <c r="AP13" s="35" t="s">
        <v>19</v>
      </c>
      <c r="AQ13" s="65">
        <f t="shared" si="0"/>
        <v>0</v>
      </c>
      <c r="AR13" s="78"/>
      <c r="AS13" s="78"/>
      <c r="AT13" s="69"/>
      <c r="AU13" s="73"/>
      <c r="AV13" s="86"/>
      <c r="AW13" s="74"/>
      <c r="AX13" s="86"/>
      <c r="AY13" s="74"/>
      <c r="AZ13" s="32"/>
      <c r="BA13" s="12"/>
      <c r="BB13" s="83"/>
      <c r="BC13" s="7"/>
    </row>
    <row r="14" spans="1:55" s="5" customFormat="1" ht="24.9" customHeight="1" thickBot="1" x14ac:dyDescent="0.45">
      <c r="A14" s="33">
        <v>8</v>
      </c>
      <c r="B14" s="34" t="str">
        <f>'Pauta1-1T'!B14</f>
        <v>BRENDA BEZERRA TAVARES</v>
      </c>
      <c r="C14" s="35" t="s">
        <v>19</v>
      </c>
      <c r="D14" s="35" t="s">
        <v>19</v>
      </c>
      <c r="E14" s="35" t="s">
        <v>19</v>
      </c>
      <c r="F14" s="35" t="s">
        <v>19</v>
      </c>
      <c r="G14" s="35" t="s">
        <v>19</v>
      </c>
      <c r="H14" s="35" t="s">
        <v>19</v>
      </c>
      <c r="I14" s="35" t="s">
        <v>19</v>
      </c>
      <c r="J14" s="35" t="s">
        <v>19</v>
      </c>
      <c r="K14" s="35" t="s">
        <v>19</v>
      </c>
      <c r="L14" s="35" t="s">
        <v>19</v>
      </c>
      <c r="M14" s="35" t="s">
        <v>19</v>
      </c>
      <c r="N14" s="35" t="s">
        <v>19</v>
      </c>
      <c r="O14" s="35" t="s">
        <v>19</v>
      </c>
      <c r="P14" s="35" t="s">
        <v>19</v>
      </c>
      <c r="Q14" s="35" t="s">
        <v>19</v>
      </c>
      <c r="R14" s="35" t="s">
        <v>19</v>
      </c>
      <c r="S14" s="35" t="s">
        <v>19</v>
      </c>
      <c r="T14" s="35" t="s">
        <v>19</v>
      </c>
      <c r="U14" s="35" t="s">
        <v>19</v>
      </c>
      <c r="V14" s="35" t="s">
        <v>19</v>
      </c>
      <c r="W14" s="35" t="s">
        <v>19</v>
      </c>
      <c r="X14" s="35" t="s">
        <v>19</v>
      </c>
      <c r="Y14" s="35" t="s">
        <v>19</v>
      </c>
      <c r="Z14" s="35" t="s">
        <v>19</v>
      </c>
      <c r="AA14" s="35" t="s">
        <v>19</v>
      </c>
      <c r="AB14" s="35" t="s">
        <v>19</v>
      </c>
      <c r="AC14" s="35" t="s">
        <v>19</v>
      </c>
      <c r="AD14" s="35" t="s">
        <v>19</v>
      </c>
      <c r="AE14" s="35" t="s">
        <v>19</v>
      </c>
      <c r="AF14" s="35" t="s">
        <v>19</v>
      </c>
      <c r="AG14" s="35" t="s">
        <v>19</v>
      </c>
      <c r="AH14" s="35" t="s">
        <v>19</v>
      </c>
      <c r="AI14" s="35" t="s">
        <v>19</v>
      </c>
      <c r="AJ14" s="35" t="s">
        <v>19</v>
      </c>
      <c r="AK14" s="35" t="s">
        <v>19</v>
      </c>
      <c r="AL14" s="35" t="s">
        <v>19</v>
      </c>
      <c r="AM14" s="35" t="s">
        <v>19</v>
      </c>
      <c r="AN14" s="35" t="s">
        <v>19</v>
      </c>
      <c r="AO14" s="35" t="s">
        <v>19</v>
      </c>
      <c r="AP14" s="35" t="s">
        <v>19</v>
      </c>
      <c r="AQ14" s="65">
        <f t="shared" si="0"/>
        <v>0</v>
      </c>
      <c r="AR14" s="78"/>
      <c r="AS14" s="78"/>
      <c r="AT14" s="69"/>
      <c r="AU14" s="73"/>
      <c r="AV14" s="86"/>
      <c r="AW14" s="74"/>
      <c r="AX14" s="86"/>
      <c r="AY14" s="74"/>
      <c r="AZ14" s="32"/>
      <c r="BA14" s="12"/>
      <c r="BB14" s="83"/>
      <c r="BC14" s="7"/>
    </row>
    <row r="15" spans="1:55" ht="24.9" customHeight="1" thickBot="1" x14ac:dyDescent="0.45">
      <c r="A15" s="33">
        <v>9</v>
      </c>
      <c r="B15" s="34" t="str">
        <f>'Pauta1-1T'!B15</f>
        <v>BRUNA TEODORO SILVA RANGEL</v>
      </c>
      <c r="C15" s="35" t="s">
        <v>19</v>
      </c>
      <c r="D15" s="35" t="s">
        <v>19</v>
      </c>
      <c r="E15" s="35" t="s">
        <v>19</v>
      </c>
      <c r="F15" s="35" t="s">
        <v>19</v>
      </c>
      <c r="G15" s="35" t="s">
        <v>19</v>
      </c>
      <c r="H15" s="35" t="s">
        <v>19</v>
      </c>
      <c r="I15" s="35" t="s">
        <v>19</v>
      </c>
      <c r="J15" s="35" t="s">
        <v>19</v>
      </c>
      <c r="K15" s="35" t="s">
        <v>19</v>
      </c>
      <c r="L15" s="35" t="s">
        <v>19</v>
      </c>
      <c r="M15" s="35" t="s">
        <v>19</v>
      </c>
      <c r="N15" s="35" t="s">
        <v>19</v>
      </c>
      <c r="O15" s="35" t="s">
        <v>19</v>
      </c>
      <c r="P15" s="35" t="s">
        <v>19</v>
      </c>
      <c r="Q15" s="35" t="s">
        <v>19</v>
      </c>
      <c r="R15" s="35" t="s">
        <v>19</v>
      </c>
      <c r="S15" s="35" t="s">
        <v>19</v>
      </c>
      <c r="T15" s="35" t="s">
        <v>19</v>
      </c>
      <c r="U15" s="35" t="s">
        <v>19</v>
      </c>
      <c r="V15" s="35" t="s">
        <v>19</v>
      </c>
      <c r="W15" s="35" t="s">
        <v>19</v>
      </c>
      <c r="X15" s="35" t="s">
        <v>19</v>
      </c>
      <c r="Y15" s="35" t="s">
        <v>19</v>
      </c>
      <c r="Z15" s="35" t="s">
        <v>19</v>
      </c>
      <c r="AA15" s="35" t="s">
        <v>19</v>
      </c>
      <c r="AB15" s="35" t="s">
        <v>19</v>
      </c>
      <c r="AC15" s="35" t="s">
        <v>19</v>
      </c>
      <c r="AD15" s="35" t="s">
        <v>19</v>
      </c>
      <c r="AE15" s="35" t="s">
        <v>19</v>
      </c>
      <c r="AF15" s="35" t="s">
        <v>19</v>
      </c>
      <c r="AG15" s="35" t="s">
        <v>19</v>
      </c>
      <c r="AH15" s="35" t="s">
        <v>19</v>
      </c>
      <c r="AI15" s="35" t="s">
        <v>19</v>
      </c>
      <c r="AJ15" s="35" t="s">
        <v>19</v>
      </c>
      <c r="AK15" s="35" t="s">
        <v>19</v>
      </c>
      <c r="AL15" s="35" t="s">
        <v>19</v>
      </c>
      <c r="AM15" s="35" t="s">
        <v>19</v>
      </c>
      <c r="AN15" s="35" t="s">
        <v>19</v>
      </c>
      <c r="AO15" s="35" t="s">
        <v>19</v>
      </c>
      <c r="AP15" s="35" t="s">
        <v>19</v>
      </c>
      <c r="AQ15" s="65">
        <f t="shared" si="0"/>
        <v>0</v>
      </c>
      <c r="AR15" s="78"/>
      <c r="AS15" s="78"/>
      <c r="AT15" s="69"/>
      <c r="AU15" s="71"/>
      <c r="AV15" s="86"/>
      <c r="AW15" s="74"/>
      <c r="AX15" s="86"/>
      <c r="AY15" s="74"/>
      <c r="AZ15" s="32"/>
      <c r="BA15" s="12"/>
      <c r="BB15" s="83"/>
      <c r="BC15" s="9"/>
    </row>
    <row r="16" spans="1:55" ht="24.9" customHeight="1" thickBot="1" x14ac:dyDescent="0.45">
      <c r="A16" s="33">
        <v>10</v>
      </c>
      <c r="B16" s="34" t="str">
        <f>'Pauta1-1T'!B16</f>
        <v>CAROLAYNE COSTA DA CONCEIÇÃO</v>
      </c>
      <c r="C16" s="35" t="s">
        <v>19</v>
      </c>
      <c r="D16" s="35" t="s">
        <v>19</v>
      </c>
      <c r="E16" s="35" t="s">
        <v>19</v>
      </c>
      <c r="F16" s="35" t="s">
        <v>19</v>
      </c>
      <c r="G16" s="35" t="s">
        <v>19</v>
      </c>
      <c r="H16" s="35" t="s">
        <v>19</v>
      </c>
      <c r="I16" s="35" t="s">
        <v>19</v>
      </c>
      <c r="J16" s="35" t="s">
        <v>19</v>
      </c>
      <c r="K16" s="35" t="s">
        <v>19</v>
      </c>
      <c r="L16" s="35" t="s">
        <v>19</v>
      </c>
      <c r="M16" s="35" t="s">
        <v>19</v>
      </c>
      <c r="N16" s="35" t="s">
        <v>19</v>
      </c>
      <c r="O16" s="35" t="s">
        <v>19</v>
      </c>
      <c r="P16" s="35" t="s">
        <v>19</v>
      </c>
      <c r="Q16" s="35" t="s">
        <v>19</v>
      </c>
      <c r="R16" s="35" t="s">
        <v>19</v>
      </c>
      <c r="S16" s="35" t="s">
        <v>19</v>
      </c>
      <c r="T16" s="35" t="s">
        <v>19</v>
      </c>
      <c r="U16" s="35" t="s">
        <v>19</v>
      </c>
      <c r="V16" s="35" t="s">
        <v>19</v>
      </c>
      <c r="W16" s="35" t="s">
        <v>19</v>
      </c>
      <c r="X16" s="35" t="s">
        <v>19</v>
      </c>
      <c r="Y16" s="35" t="s">
        <v>19</v>
      </c>
      <c r="Z16" s="35" t="s">
        <v>19</v>
      </c>
      <c r="AA16" s="35" t="s">
        <v>19</v>
      </c>
      <c r="AB16" s="35" t="s">
        <v>19</v>
      </c>
      <c r="AC16" s="35" t="s">
        <v>19</v>
      </c>
      <c r="AD16" s="35" t="s">
        <v>19</v>
      </c>
      <c r="AE16" s="35" t="s">
        <v>19</v>
      </c>
      <c r="AF16" s="35" t="s">
        <v>19</v>
      </c>
      <c r="AG16" s="35" t="s">
        <v>19</v>
      </c>
      <c r="AH16" s="35" t="s">
        <v>19</v>
      </c>
      <c r="AI16" s="35" t="s">
        <v>19</v>
      </c>
      <c r="AJ16" s="35" t="s">
        <v>19</v>
      </c>
      <c r="AK16" s="35" t="s">
        <v>19</v>
      </c>
      <c r="AL16" s="35" t="s">
        <v>19</v>
      </c>
      <c r="AM16" s="35" t="s">
        <v>19</v>
      </c>
      <c r="AN16" s="35" t="s">
        <v>19</v>
      </c>
      <c r="AO16" s="35" t="s">
        <v>19</v>
      </c>
      <c r="AP16" s="35" t="s">
        <v>19</v>
      </c>
      <c r="AQ16" s="65">
        <f t="shared" si="0"/>
        <v>0</v>
      </c>
      <c r="AR16" s="77"/>
      <c r="AS16" s="78"/>
      <c r="AT16" s="69"/>
      <c r="AU16" s="71"/>
      <c r="AV16" s="86"/>
      <c r="AW16" s="74"/>
      <c r="AX16" s="86"/>
      <c r="AY16" s="74"/>
      <c r="AZ16" s="32"/>
      <c r="BA16" s="12"/>
      <c r="BB16" s="83"/>
      <c r="BC16" s="9"/>
    </row>
    <row r="17" spans="1:55" ht="24.9" customHeight="1" thickBot="1" x14ac:dyDescent="0.45">
      <c r="A17" s="33">
        <v>11</v>
      </c>
      <c r="B17" s="34" t="str">
        <f>'Pauta1-1T'!B17</f>
        <v>CLEIDIMARA ELIAS MESSA</v>
      </c>
      <c r="C17" s="35" t="s">
        <v>19</v>
      </c>
      <c r="D17" s="35" t="s">
        <v>19</v>
      </c>
      <c r="E17" s="35" t="s">
        <v>19</v>
      </c>
      <c r="F17" s="35" t="s">
        <v>19</v>
      </c>
      <c r="G17" s="35" t="s">
        <v>19</v>
      </c>
      <c r="H17" s="35" t="s">
        <v>19</v>
      </c>
      <c r="I17" s="35" t="s">
        <v>19</v>
      </c>
      <c r="J17" s="35" t="s">
        <v>19</v>
      </c>
      <c r="K17" s="35" t="s">
        <v>19</v>
      </c>
      <c r="L17" s="35" t="s">
        <v>19</v>
      </c>
      <c r="M17" s="35" t="s">
        <v>19</v>
      </c>
      <c r="N17" s="35" t="s">
        <v>19</v>
      </c>
      <c r="O17" s="35" t="s">
        <v>19</v>
      </c>
      <c r="P17" s="35" t="s">
        <v>19</v>
      </c>
      <c r="Q17" s="35" t="s">
        <v>19</v>
      </c>
      <c r="R17" s="35" t="s">
        <v>19</v>
      </c>
      <c r="S17" s="35" t="s">
        <v>19</v>
      </c>
      <c r="T17" s="35" t="s">
        <v>19</v>
      </c>
      <c r="U17" s="35" t="s">
        <v>19</v>
      </c>
      <c r="V17" s="35" t="s">
        <v>19</v>
      </c>
      <c r="W17" s="35" t="s">
        <v>19</v>
      </c>
      <c r="X17" s="35" t="s">
        <v>19</v>
      </c>
      <c r="Y17" s="35" t="s">
        <v>19</v>
      </c>
      <c r="Z17" s="35" t="s">
        <v>19</v>
      </c>
      <c r="AA17" s="35" t="s">
        <v>19</v>
      </c>
      <c r="AB17" s="35" t="s">
        <v>19</v>
      </c>
      <c r="AC17" s="35" t="s">
        <v>19</v>
      </c>
      <c r="AD17" s="35" t="s">
        <v>19</v>
      </c>
      <c r="AE17" s="35" t="s">
        <v>19</v>
      </c>
      <c r="AF17" s="35" t="s">
        <v>19</v>
      </c>
      <c r="AG17" s="35" t="s">
        <v>19</v>
      </c>
      <c r="AH17" s="35" t="s">
        <v>19</v>
      </c>
      <c r="AI17" s="35" t="s">
        <v>19</v>
      </c>
      <c r="AJ17" s="35" t="s">
        <v>19</v>
      </c>
      <c r="AK17" s="35" t="s">
        <v>19</v>
      </c>
      <c r="AL17" s="35" t="s">
        <v>19</v>
      </c>
      <c r="AM17" s="35" t="s">
        <v>19</v>
      </c>
      <c r="AN17" s="35" t="s">
        <v>19</v>
      </c>
      <c r="AO17" s="35" t="s">
        <v>19</v>
      </c>
      <c r="AP17" s="35" t="s">
        <v>19</v>
      </c>
      <c r="AQ17" s="65">
        <f t="shared" si="0"/>
        <v>0</v>
      </c>
      <c r="AR17" s="80"/>
      <c r="AS17" s="78"/>
      <c r="AT17" s="69"/>
      <c r="AU17" s="73"/>
      <c r="AV17" s="73"/>
      <c r="AW17" s="74"/>
      <c r="AX17" s="87"/>
      <c r="AY17" s="74"/>
      <c r="AZ17" s="32"/>
      <c r="BA17" s="12"/>
      <c r="BB17" s="83"/>
      <c r="BC17" s="9"/>
    </row>
    <row r="18" spans="1:55" ht="24.9" customHeight="1" thickBot="1" x14ac:dyDescent="0.45">
      <c r="A18" s="33">
        <v>12</v>
      </c>
      <c r="B18" s="34" t="str">
        <f>'Pauta1-1T'!B18</f>
        <v>DAIR JOSÉ DE OLIVEIRA STOFELES</v>
      </c>
      <c r="C18" s="35" t="s">
        <v>19</v>
      </c>
      <c r="D18" s="35" t="s">
        <v>19</v>
      </c>
      <c r="E18" s="35" t="s">
        <v>19</v>
      </c>
      <c r="F18" s="35" t="s">
        <v>19</v>
      </c>
      <c r="G18" s="35" t="s">
        <v>19</v>
      </c>
      <c r="H18" s="35" t="s">
        <v>19</v>
      </c>
      <c r="I18" s="35" t="s">
        <v>19</v>
      </c>
      <c r="J18" s="35" t="s">
        <v>19</v>
      </c>
      <c r="K18" s="35" t="s">
        <v>19</v>
      </c>
      <c r="L18" s="35" t="s">
        <v>19</v>
      </c>
      <c r="M18" s="35" t="s">
        <v>19</v>
      </c>
      <c r="N18" s="35" t="s">
        <v>19</v>
      </c>
      <c r="O18" s="35" t="s">
        <v>19</v>
      </c>
      <c r="P18" s="35" t="s">
        <v>19</v>
      </c>
      <c r="Q18" s="35" t="s">
        <v>19</v>
      </c>
      <c r="R18" s="35" t="s">
        <v>19</v>
      </c>
      <c r="S18" s="35" t="s">
        <v>19</v>
      </c>
      <c r="T18" s="35" t="s">
        <v>19</v>
      </c>
      <c r="U18" s="35" t="s">
        <v>19</v>
      </c>
      <c r="V18" s="35" t="s">
        <v>19</v>
      </c>
      <c r="W18" s="35" t="s">
        <v>19</v>
      </c>
      <c r="X18" s="35" t="s">
        <v>19</v>
      </c>
      <c r="Y18" s="35" t="s">
        <v>19</v>
      </c>
      <c r="Z18" s="35" t="s">
        <v>19</v>
      </c>
      <c r="AA18" s="35" t="s">
        <v>19</v>
      </c>
      <c r="AB18" s="35" t="s">
        <v>19</v>
      </c>
      <c r="AC18" s="35" t="s">
        <v>19</v>
      </c>
      <c r="AD18" s="35" t="s">
        <v>19</v>
      </c>
      <c r="AE18" s="35" t="s">
        <v>19</v>
      </c>
      <c r="AF18" s="35" t="s">
        <v>19</v>
      </c>
      <c r="AG18" s="35" t="s">
        <v>19</v>
      </c>
      <c r="AH18" s="35" t="s">
        <v>19</v>
      </c>
      <c r="AI18" s="35" t="s">
        <v>19</v>
      </c>
      <c r="AJ18" s="35" t="s">
        <v>19</v>
      </c>
      <c r="AK18" s="35" t="s">
        <v>19</v>
      </c>
      <c r="AL18" s="35" t="s">
        <v>19</v>
      </c>
      <c r="AM18" s="35" t="s">
        <v>19</v>
      </c>
      <c r="AN18" s="35" t="s">
        <v>19</v>
      </c>
      <c r="AO18" s="35" t="s">
        <v>19</v>
      </c>
      <c r="AP18" s="35" t="s">
        <v>19</v>
      </c>
      <c r="AQ18" s="65">
        <f t="shared" si="0"/>
        <v>0</v>
      </c>
      <c r="AR18" s="77"/>
      <c r="AS18" s="78"/>
      <c r="AT18" s="69"/>
      <c r="AU18" s="73"/>
      <c r="AV18" s="86"/>
      <c r="AW18" s="74"/>
      <c r="AX18" s="86"/>
      <c r="AY18" s="74"/>
      <c r="AZ18" s="32"/>
      <c r="BA18" s="12"/>
      <c r="BB18" s="83"/>
      <c r="BC18" s="9"/>
    </row>
    <row r="19" spans="1:55" ht="24.9" customHeight="1" thickBot="1" x14ac:dyDescent="0.45">
      <c r="A19" s="33">
        <v>13</v>
      </c>
      <c r="B19" s="34" t="str">
        <f>'Pauta1-1T'!B19</f>
        <v>DANIEL LOPES DA SILVA</v>
      </c>
      <c r="C19" s="35" t="s">
        <v>19</v>
      </c>
      <c r="D19" s="35" t="s">
        <v>19</v>
      </c>
      <c r="E19" s="35" t="s">
        <v>19</v>
      </c>
      <c r="F19" s="35" t="s">
        <v>19</v>
      </c>
      <c r="G19" s="35" t="s">
        <v>19</v>
      </c>
      <c r="H19" s="35" t="s">
        <v>19</v>
      </c>
      <c r="I19" s="35" t="s">
        <v>19</v>
      </c>
      <c r="J19" s="35" t="s">
        <v>19</v>
      </c>
      <c r="K19" s="35" t="s">
        <v>19</v>
      </c>
      <c r="L19" s="35" t="s">
        <v>19</v>
      </c>
      <c r="M19" s="35" t="s">
        <v>19</v>
      </c>
      <c r="N19" s="35" t="s">
        <v>19</v>
      </c>
      <c r="O19" s="35" t="s">
        <v>19</v>
      </c>
      <c r="P19" s="35" t="s">
        <v>19</v>
      </c>
      <c r="Q19" s="35" t="s">
        <v>19</v>
      </c>
      <c r="R19" s="35" t="s">
        <v>19</v>
      </c>
      <c r="S19" s="35" t="s">
        <v>19</v>
      </c>
      <c r="T19" s="35" t="s">
        <v>19</v>
      </c>
      <c r="U19" s="35" t="s">
        <v>19</v>
      </c>
      <c r="V19" s="35" t="s">
        <v>19</v>
      </c>
      <c r="W19" s="35" t="s">
        <v>19</v>
      </c>
      <c r="X19" s="35" t="s">
        <v>19</v>
      </c>
      <c r="Y19" s="35" t="s">
        <v>19</v>
      </c>
      <c r="Z19" s="35" t="s">
        <v>19</v>
      </c>
      <c r="AA19" s="35" t="s">
        <v>19</v>
      </c>
      <c r="AB19" s="35" t="s">
        <v>19</v>
      </c>
      <c r="AC19" s="35" t="s">
        <v>19</v>
      </c>
      <c r="AD19" s="35" t="s">
        <v>19</v>
      </c>
      <c r="AE19" s="35" t="s">
        <v>19</v>
      </c>
      <c r="AF19" s="35" t="s">
        <v>19</v>
      </c>
      <c r="AG19" s="35" t="s">
        <v>19</v>
      </c>
      <c r="AH19" s="35" t="s">
        <v>19</v>
      </c>
      <c r="AI19" s="35" t="s">
        <v>19</v>
      </c>
      <c r="AJ19" s="35" t="s">
        <v>19</v>
      </c>
      <c r="AK19" s="35" t="s">
        <v>19</v>
      </c>
      <c r="AL19" s="35" t="s">
        <v>19</v>
      </c>
      <c r="AM19" s="35" t="s">
        <v>19</v>
      </c>
      <c r="AN19" s="35" t="s">
        <v>19</v>
      </c>
      <c r="AO19" s="35" t="s">
        <v>19</v>
      </c>
      <c r="AP19" s="35" t="s">
        <v>19</v>
      </c>
      <c r="AQ19" s="65">
        <f t="shared" si="0"/>
        <v>0</v>
      </c>
      <c r="AR19" s="77"/>
      <c r="AS19" s="78"/>
      <c r="AT19" s="69"/>
      <c r="AU19" s="73"/>
      <c r="AV19" s="86"/>
      <c r="AW19" s="74"/>
      <c r="AX19" s="86"/>
      <c r="AY19" s="74"/>
      <c r="AZ19" s="32"/>
      <c r="BA19" s="12"/>
      <c r="BB19" s="83"/>
      <c r="BC19" s="9"/>
    </row>
    <row r="20" spans="1:55" ht="24.9" customHeight="1" thickBot="1" x14ac:dyDescent="0.45">
      <c r="A20" s="33">
        <v>14</v>
      </c>
      <c r="B20" s="34" t="str">
        <f>'Pauta1-1T'!B20</f>
        <v>EDCASSIA RIBEIRO GOMES</v>
      </c>
      <c r="C20" s="35" t="s">
        <v>19</v>
      </c>
      <c r="D20" s="35" t="s">
        <v>19</v>
      </c>
      <c r="E20" s="35" t="s">
        <v>19</v>
      </c>
      <c r="F20" s="35" t="s">
        <v>19</v>
      </c>
      <c r="G20" s="35" t="s">
        <v>19</v>
      </c>
      <c r="H20" s="35" t="s">
        <v>19</v>
      </c>
      <c r="I20" s="35" t="s">
        <v>19</v>
      </c>
      <c r="J20" s="35" t="s">
        <v>19</v>
      </c>
      <c r="K20" s="35" t="s">
        <v>19</v>
      </c>
      <c r="L20" s="35" t="s">
        <v>19</v>
      </c>
      <c r="M20" s="35" t="s">
        <v>19</v>
      </c>
      <c r="N20" s="35" t="s">
        <v>19</v>
      </c>
      <c r="O20" s="35" t="s">
        <v>19</v>
      </c>
      <c r="P20" s="35" t="s">
        <v>19</v>
      </c>
      <c r="Q20" s="35" t="s">
        <v>19</v>
      </c>
      <c r="R20" s="35" t="s">
        <v>19</v>
      </c>
      <c r="S20" s="35" t="s">
        <v>19</v>
      </c>
      <c r="T20" s="35" t="s">
        <v>19</v>
      </c>
      <c r="U20" s="35" t="s">
        <v>19</v>
      </c>
      <c r="V20" s="35" t="s">
        <v>19</v>
      </c>
      <c r="W20" s="35" t="s">
        <v>19</v>
      </c>
      <c r="X20" s="35" t="s">
        <v>19</v>
      </c>
      <c r="Y20" s="35" t="s">
        <v>19</v>
      </c>
      <c r="Z20" s="35" t="s">
        <v>19</v>
      </c>
      <c r="AA20" s="35" t="s">
        <v>19</v>
      </c>
      <c r="AB20" s="35" t="s">
        <v>19</v>
      </c>
      <c r="AC20" s="35" t="s">
        <v>19</v>
      </c>
      <c r="AD20" s="35" t="s">
        <v>19</v>
      </c>
      <c r="AE20" s="35" t="s">
        <v>19</v>
      </c>
      <c r="AF20" s="35" t="s">
        <v>19</v>
      </c>
      <c r="AG20" s="35" t="s">
        <v>19</v>
      </c>
      <c r="AH20" s="35" t="s">
        <v>19</v>
      </c>
      <c r="AI20" s="35" t="s">
        <v>19</v>
      </c>
      <c r="AJ20" s="35" t="s">
        <v>19</v>
      </c>
      <c r="AK20" s="35" t="s">
        <v>19</v>
      </c>
      <c r="AL20" s="35" t="s">
        <v>19</v>
      </c>
      <c r="AM20" s="35" t="s">
        <v>19</v>
      </c>
      <c r="AN20" s="35" t="s">
        <v>19</v>
      </c>
      <c r="AO20" s="35" t="s">
        <v>19</v>
      </c>
      <c r="AP20" s="35" t="s">
        <v>19</v>
      </c>
      <c r="AQ20" s="65">
        <f t="shared" si="0"/>
        <v>0</v>
      </c>
      <c r="AR20" s="77"/>
      <c r="AS20" s="78"/>
      <c r="AT20" s="69"/>
      <c r="AU20" s="73"/>
      <c r="AV20" s="86"/>
      <c r="AW20" s="74"/>
      <c r="AX20" s="86"/>
      <c r="AY20" s="74"/>
      <c r="AZ20" s="32"/>
      <c r="BA20" s="12"/>
      <c r="BB20" s="83"/>
      <c r="BC20" s="9"/>
    </row>
    <row r="21" spans="1:55" ht="24.9" customHeight="1" thickBot="1" x14ac:dyDescent="0.45">
      <c r="A21" s="33">
        <v>15</v>
      </c>
      <c r="B21" s="34" t="str">
        <f>'Pauta1-1T'!B21</f>
        <v>EDVANIA RIBEIRO GOMES</v>
      </c>
      <c r="C21" s="35" t="s">
        <v>19</v>
      </c>
      <c r="D21" s="35" t="s">
        <v>19</v>
      </c>
      <c r="E21" s="35" t="s">
        <v>19</v>
      </c>
      <c r="F21" s="35" t="s">
        <v>19</v>
      </c>
      <c r="G21" s="35" t="s">
        <v>19</v>
      </c>
      <c r="H21" s="35" t="s">
        <v>19</v>
      </c>
      <c r="I21" s="35" t="s">
        <v>19</v>
      </c>
      <c r="J21" s="35" t="s">
        <v>19</v>
      </c>
      <c r="K21" s="35" t="s">
        <v>19</v>
      </c>
      <c r="L21" s="35" t="s">
        <v>19</v>
      </c>
      <c r="M21" s="35" t="s">
        <v>19</v>
      </c>
      <c r="N21" s="35" t="s">
        <v>19</v>
      </c>
      <c r="O21" s="35" t="s">
        <v>19</v>
      </c>
      <c r="P21" s="35" t="s">
        <v>19</v>
      </c>
      <c r="Q21" s="35" t="s">
        <v>19</v>
      </c>
      <c r="R21" s="35" t="s">
        <v>19</v>
      </c>
      <c r="S21" s="35" t="s">
        <v>19</v>
      </c>
      <c r="T21" s="35" t="s">
        <v>19</v>
      </c>
      <c r="U21" s="35" t="s">
        <v>19</v>
      </c>
      <c r="V21" s="35" t="s">
        <v>19</v>
      </c>
      <c r="W21" s="35" t="s">
        <v>19</v>
      </c>
      <c r="X21" s="35" t="s">
        <v>19</v>
      </c>
      <c r="Y21" s="35" t="s">
        <v>19</v>
      </c>
      <c r="Z21" s="35" t="s">
        <v>19</v>
      </c>
      <c r="AA21" s="35" t="s">
        <v>19</v>
      </c>
      <c r="AB21" s="35" t="s">
        <v>19</v>
      </c>
      <c r="AC21" s="35" t="s">
        <v>19</v>
      </c>
      <c r="AD21" s="35" t="s">
        <v>19</v>
      </c>
      <c r="AE21" s="35" t="s">
        <v>19</v>
      </c>
      <c r="AF21" s="35" t="s">
        <v>19</v>
      </c>
      <c r="AG21" s="35" t="s">
        <v>19</v>
      </c>
      <c r="AH21" s="35" t="s">
        <v>19</v>
      </c>
      <c r="AI21" s="35" t="s">
        <v>19</v>
      </c>
      <c r="AJ21" s="35" t="s">
        <v>19</v>
      </c>
      <c r="AK21" s="35" t="s">
        <v>19</v>
      </c>
      <c r="AL21" s="35" t="s">
        <v>19</v>
      </c>
      <c r="AM21" s="35" t="s">
        <v>19</v>
      </c>
      <c r="AN21" s="35" t="s">
        <v>19</v>
      </c>
      <c r="AO21" s="35" t="s">
        <v>19</v>
      </c>
      <c r="AP21" s="35" t="s">
        <v>19</v>
      </c>
      <c r="AQ21" s="65">
        <f t="shared" si="0"/>
        <v>0</v>
      </c>
      <c r="AR21" s="77"/>
      <c r="AS21" s="78"/>
      <c r="AT21" s="69"/>
      <c r="AU21" s="73"/>
      <c r="AV21" s="86"/>
      <c r="AW21" s="74"/>
      <c r="AX21" s="86"/>
      <c r="AY21" s="74"/>
      <c r="AZ21" s="32"/>
      <c r="BA21" s="12"/>
      <c r="BB21" s="83"/>
      <c r="BC21" s="9"/>
    </row>
    <row r="22" spans="1:55" ht="24.9" customHeight="1" thickBot="1" x14ac:dyDescent="0.45">
      <c r="A22" s="33">
        <v>16</v>
      </c>
      <c r="B22" s="34" t="str">
        <f>'Pauta1-1T'!B22</f>
        <v>ELIVANIA COIMBRA DE OLIVEIRA</v>
      </c>
      <c r="C22" s="35" t="s">
        <v>19</v>
      </c>
      <c r="D22" s="35" t="s">
        <v>19</v>
      </c>
      <c r="E22" s="35" t="s">
        <v>19</v>
      </c>
      <c r="F22" s="35" t="s">
        <v>19</v>
      </c>
      <c r="G22" s="35" t="s">
        <v>19</v>
      </c>
      <c r="H22" s="35" t="s">
        <v>19</v>
      </c>
      <c r="I22" s="35" t="s">
        <v>19</v>
      </c>
      <c r="J22" s="35" t="s">
        <v>19</v>
      </c>
      <c r="K22" s="35" t="s">
        <v>19</v>
      </c>
      <c r="L22" s="35" t="s">
        <v>19</v>
      </c>
      <c r="M22" s="35" t="s">
        <v>19</v>
      </c>
      <c r="N22" s="35" t="s">
        <v>19</v>
      </c>
      <c r="O22" s="35" t="s">
        <v>19</v>
      </c>
      <c r="P22" s="35" t="s">
        <v>19</v>
      </c>
      <c r="Q22" s="35" t="s">
        <v>19</v>
      </c>
      <c r="R22" s="35" t="s">
        <v>19</v>
      </c>
      <c r="S22" s="35" t="s">
        <v>19</v>
      </c>
      <c r="T22" s="35" t="s">
        <v>19</v>
      </c>
      <c r="U22" s="35" t="s">
        <v>19</v>
      </c>
      <c r="V22" s="35" t="s">
        <v>19</v>
      </c>
      <c r="W22" s="35" t="s">
        <v>19</v>
      </c>
      <c r="X22" s="35" t="s">
        <v>19</v>
      </c>
      <c r="Y22" s="35" t="s">
        <v>19</v>
      </c>
      <c r="Z22" s="35" t="s">
        <v>19</v>
      </c>
      <c r="AA22" s="35" t="s">
        <v>19</v>
      </c>
      <c r="AB22" s="35" t="s">
        <v>19</v>
      </c>
      <c r="AC22" s="35" t="s">
        <v>19</v>
      </c>
      <c r="AD22" s="35" t="s">
        <v>19</v>
      </c>
      <c r="AE22" s="35" t="s">
        <v>19</v>
      </c>
      <c r="AF22" s="35" t="s">
        <v>19</v>
      </c>
      <c r="AG22" s="35" t="s">
        <v>19</v>
      </c>
      <c r="AH22" s="35" t="s">
        <v>19</v>
      </c>
      <c r="AI22" s="35" t="s">
        <v>19</v>
      </c>
      <c r="AJ22" s="35" t="s">
        <v>19</v>
      </c>
      <c r="AK22" s="35" t="s">
        <v>19</v>
      </c>
      <c r="AL22" s="35" t="s">
        <v>19</v>
      </c>
      <c r="AM22" s="35" t="s">
        <v>19</v>
      </c>
      <c r="AN22" s="35" t="s">
        <v>19</v>
      </c>
      <c r="AO22" s="35" t="s">
        <v>19</v>
      </c>
      <c r="AP22" s="35" t="s">
        <v>19</v>
      </c>
      <c r="AQ22" s="65">
        <f t="shared" si="0"/>
        <v>0</v>
      </c>
      <c r="AR22" s="77"/>
      <c r="AS22" s="78"/>
      <c r="AT22" s="69"/>
      <c r="AU22" s="73"/>
      <c r="AV22" s="86"/>
      <c r="AW22" s="74"/>
      <c r="AX22" s="86"/>
      <c r="AY22" s="74"/>
      <c r="AZ22" s="32"/>
      <c r="BA22" s="12"/>
      <c r="BB22" s="83"/>
      <c r="BC22" s="9"/>
    </row>
    <row r="23" spans="1:55" ht="24.9" customHeight="1" thickBot="1" x14ac:dyDescent="0.45">
      <c r="A23" s="33">
        <v>17</v>
      </c>
      <c r="B23" s="34" t="str">
        <f>'Pauta1-1T'!B23</f>
        <v>EVANDRO DE OLIVEIRA DO ESPIRITO SANTO</v>
      </c>
      <c r="C23" s="35" t="s">
        <v>19</v>
      </c>
      <c r="D23" s="35" t="s">
        <v>19</v>
      </c>
      <c r="E23" s="35" t="s">
        <v>19</v>
      </c>
      <c r="F23" s="35" t="s">
        <v>19</v>
      </c>
      <c r="G23" s="35" t="s">
        <v>19</v>
      </c>
      <c r="H23" s="35" t="s">
        <v>19</v>
      </c>
      <c r="I23" s="35" t="s">
        <v>19</v>
      </c>
      <c r="J23" s="35" t="s">
        <v>19</v>
      </c>
      <c r="K23" s="35" t="s">
        <v>19</v>
      </c>
      <c r="L23" s="35" t="s">
        <v>19</v>
      </c>
      <c r="M23" s="35" t="s">
        <v>19</v>
      </c>
      <c r="N23" s="35" t="s">
        <v>19</v>
      </c>
      <c r="O23" s="35" t="s">
        <v>19</v>
      </c>
      <c r="P23" s="35" t="s">
        <v>19</v>
      </c>
      <c r="Q23" s="35" t="s">
        <v>19</v>
      </c>
      <c r="R23" s="35" t="s">
        <v>19</v>
      </c>
      <c r="S23" s="35" t="s">
        <v>19</v>
      </c>
      <c r="T23" s="35" t="s">
        <v>19</v>
      </c>
      <c r="U23" s="35" t="s">
        <v>19</v>
      </c>
      <c r="V23" s="35" t="s">
        <v>19</v>
      </c>
      <c r="W23" s="35" t="s">
        <v>19</v>
      </c>
      <c r="X23" s="35" t="s">
        <v>19</v>
      </c>
      <c r="Y23" s="35" t="s">
        <v>19</v>
      </c>
      <c r="Z23" s="35" t="s">
        <v>19</v>
      </c>
      <c r="AA23" s="35" t="s">
        <v>19</v>
      </c>
      <c r="AB23" s="35" t="s">
        <v>19</v>
      </c>
      <c r="AC23" s="35" t="s">
        <v>19</v>
      </c>
      <c r="AD23" s="35" t="s">
        <v>19</v>
      </c>
      <c r="AE23" s="35" t="s">
        <v>19</v>
      </c>
      <c r="AF23" s="35" t="s">
        <v>19</v>
      </c>
      <c r="AG23" s="35" t="s">
        <v>19</v>
      </c>
      <c r="AH23" s="35" t="s">
        <v>19</v>
      </c>
      <c r="AI23" s="35" t="s">
        <v>19</v>
      </c>
      <c r="AJ23" s="35" t="s">
        <v>19</v>
      </c>
      <c r="AK23" s="35" t="s">
        <v>19</v>
      </c>
      <c r="AL23" s="35" t="s">
        <v>19</v>
      </c>
      <c r="AM23" s="35" t="s">
        <v>19</v>
      </c>
      <c r="AN23" s="35" t="s">
        <v>19</v>
      </c>
      <c r="AO23" s="35" t="s">
        <v>19</v>
      </c>
      <c r="AP23" s="35" t="s">
        <v>19</v>
      </c>
      <c r="AQ23" s="65">
        <f t="shared" si="0"/>
        <v>0</v>
      </c>
      <c r="AR23" s="77"/>
      <c r="AS23" s="78"/>
      <c r="AT23" s="69"/>
      <c r="AU23" s="73"/>
      <c r="AV23" s="86"/>
      <c r="AW23" s="74"/>
      <c r="AX23" s="86"/>
      <c r="AY23" s="74"/>
      <c r="AZ23" s="32"/>
      <c r="BA23" s="12"/>
      <c r="BB23" s="83"/>
      <c r="BC23" s="9"/>
    </row>
    <row r="24" spans="1:55" ht="24.9" customHeight="1" thickBot="1" x14ac:dyDescent="0.45">
      <c r="A24" s="33">
        <v>18</v>
      </c>
      <c r="B24" s="34" t="str">
        <f>'Pauta1-1T'!B24</f>
        <v>FABIO DOS SANTOS VIEIRA</v>
      </c>
      <c r="C24" s="35" t="s">
        <v>19</v>
      </c>
      <c r="D24" s="35" t="s">
        <v>19</v>
      </c>
      <c r="E24" s="35" t="s">
        <v>19</v>
      </c>
      <c r="F24" s="35" t="s">
        <v>19</v>
      </c>
      <c r="G24" s="35" t="s">
        <v>19</v>
      </c>
      <c r="H24" s="35" t="s">
        <v>19</v>
      </c>
      <c r="I24" s="35" t="s">
        <v>19</v>
      </c>
      <c r="J24" s="35" t="s">
        <v>19</v>
      </c>
      <c r="K24" s="35" t="s">
        <v>19</v>
      </c>
      <c r="L24" s="35" t="s">
        <v>19</v>
      </c>
      <c r="M24" s="35" t="s">
        <v>19</v>
      </c>
      <c r="N24" s="35" t="s">
        <v>19</v>
      </c>
      <c r="O24" s="35" t="s">
        <v>19</v>
      </c>
      <c r="P24" s="35" t="s">
        <v>19</v>
      </c>
      <c r="Q24" s="35" t="s">
        <v>19</v>
      </c>
      <c r="R24" s="35" t="s">
        <v>19</v>
      </c>
      <c r="S24" s="35" t="s">
        <v>19</v>
      </c>
      <c r="T24" s="35" t="s">
        <v>19</v>
      </c>
      <c r="U24" s="35" t="s">
        <v>19</v>
      </c>
      <c r="V24" s="35" t="s">
        <v>19</v>
      </c>
      <c r="W24" s="35" t="s">
        <v>19</v>
      </c>
      <c r="X24" s="35" t="s">
        <v>19</v>
      </c>
      <c r="Y24" s="35" t="s">
        <v>19</v>
      </c>
      <c r="Z24" s="35" t="s">
        <v>19</v>
      </c>
      <c r="AA24" s="35" t="s">
        <v>19</v>
      </c>
      <c r="AB24" s="35" t="s">
        <v>19</v>
      </c>
      <c r="AC24" s="35" t="s">
        <v>19</v>
      </c>
      <c r="AD24" s="35" t="s">
        <v>19</v>
      </c>
      <c r="AE24" s="35" t="s">
        <v>19</v>
      </c>
      <c r="AF24" s="35" t="s">
        <v>19</v>
      </c>
      <c r="AG24" s="35" t="s">
        <v>19</v>
      </c>
      <c r="AH24" s="35" t="s">
        <v>19</v>
      </c>
      <c r="AI24" s="35" t="s">
        <v>19</v>
      </c>
      <c r="AJ24" s="35" t="s">
        <v>19</v>
      </c>
      <c r="AK24" s="35" t="s">
        <v>19</v>
      </c>
      <c r="AL24" s="35" t="s">
        <v>19</v>
      </c>
      <c r="AM24" s="35" t="s">
        <v>19</v>
      </c>
      <c r="AN24" s="35" t="s">
        <v>19</v>
      </c>
      <c r="AO24" s="35" t="s">
        <v>19</v>
      </c>
      <c r="AP24" s="35" t="s">
        <v>19</v>
      </c>
      <c r="AQ24" s="65">
        <f t="shared" si="0"/>
        <v>0</v>
      </c>
      <c r="AR24" s="78"/>
      <c r="AS24" s="78"/>
      <c r="AT24" s="76"/>
      <c r="AU24" s="71"/>
      <c r="AV24" s="86"/>
      <c r="AW24" s="74"/>
      <c r="AX24" s="86"/>
      <c r="AY24" s="74"/>
      <c r="AZ24" s="32"/>
      <c r="BA24" s="12"/>
      <c r="BB24" s="84"/>
      <c r="BC24" s="9"/>
    </row>
    <row r="25" spans="1:55" ht="24.9" customHeight="1" thickBot="1" x14ac:dyDescent="0.45">
      <c r="A25" s="33">
        <v>19</v>
      </c>
      <c r="B25" s="34" t="str">
        <f>'Pauta1-1T'!B25</f>
        <v>FERNANDA CAROLINA MAULAZ VIEIRA</v>
      </c>
      <c r="C25" s="35" t="s">
        <v>19</v>
      </c>
      <c r="D25" s="35" t="s">
        <v>19</v>
      </c>
      <c r="E25" s="35" t="s">
        <v>19</v>
      </c>
      <c r="F25" s="35" t="s">
        <v>19</v>
      </c>
      <c r="G25" s="35" t="s">
        <v>19</v>
      </c>
      <c r="H25" s="35" t="s">
        <v>19</v>
      </c>
      <c r="I25" s="35" t="s">
        <v>19</v>
      </c>
      <c r="J25" s="35" t="s">
        <v>19</v>
      </c>
      <c r="K25" s="35" t="s">
        <v>19</v>
      </c>
      <c r="L25" s="35" t="s">
        <v>19</v>
      </c>
      <c r="M25" s="35" t="s">
        <v>19</v>
      </c>
      <c r="N25" s="35" t="s">
        <v>19</v>
      </c>
      <c r="O25" s="35" t="s">
        <v>19</v>
      </c>
      <c r="P25" s="35" t="s">
        <v>19</v>
      </c>
      <c r="Q25" s="35" t="s">
        <v>19</v>
      </c>
      <c r="R25" s="35" t="s">
        <v>19</v>
      </c>
      <c r="S25" s="35" t="s">
        <v>19</v>
      </c>
      <c r="T25" s="35" t="s">
        <v>19</v>
      </c>
      <c r="U25" s="35" t="s">
        <v>19</v>
      </c>
      <c r="V25" s="35" t="s">
        <v>19</v>
      </c>
      <c r="W25" s="35" t="s">
        <v>19</v>
      </c>
      <c r="X25" s="35" t="s">
        <v>19</v>
      </c>
      <c r="Y25" s="35" t="s">
        <v>19</v>
      </c>
      <c r="Z25" s="35" t="s">
        <v>19</v>
      </c>
      <c r="AA25" s="35" t="s">
        <v>19</v>
      </c>
      <c r="AB25" s="35" t="s">
        <v>19</v>
      </c>
      <c r="AC25" s="35" t="s">
        <v>19</v>
      </c>
      <c r="AD25" s="35" t="s">
        <v>19</v>
      </c>
      <c r="AE25" s="35" t="s">
        <v>19</v>
      </c>
      <c r="AF25" s="35" t="s">
        <v>19</v>
      </c>
      <c r="AG25" s="35" t="s">
        <v>19</v>
      </c>
      <c r="AH25" s="35" t="s">
        <v>19</v>
      </c>
      <c r="AI25" s="35" t="s">
        <v>19</v>
      </c>
      <c r="AJ25" s="35" t="s">
        <v>19</v>
      </c>
      <c r="AK25" s="35" t="s">
        <v>19</v>
      </c>
      <c r="AL25" s="35" t="s">
        <v>19</v>
      </c>
      <c r="AM25" s="35" t="s">
        <v>19</v>
      </c>
      <c r="AN25" s="35" t="s">
        <v>19</v>
      </c>
      <c r="AO25" s="35" t="s">
        <v>19</v>
      </c>
      <c r="AP25" s="35" t="s">
        <v>19</v>
      </c>
      <c r="AQ25" s="65">
        <f t="shared" si="0"/>
        <v>0</v>
      </c>
      <c r="AR25" s="77"/>
      <c r="AS25" s="78"/>
      <c r="AT25" s="69"/>
      <c r="AU25" s="73"/>
      <c r="AV25" s="86"/>
      <c r="AW25" s="74"/>
      <c r="AX25" s="86"/>
      <c r="AY25" s="74"/>
      <c r="AZ25" s="32"/>
      <c r="BA25" s="12"/>
      <c r="BB25" s="84"/>
      <c r="BC25" s="9"/>
    </row>
    <row r="26" spans="1:55" ht="24.9" customHeight="1" thickBot="1" x14ac:dyDescent="0.45">
      <c r="A26" s="33">
        <v>20</v>
      </c>
      <c r="B26" s="34" t="str">
        <f>'Pauta1-1T'!B26</f>
        <v>FILIPE ESTEVÃO DA SILVA ROCIO</v>
      </c>
      <c r="C26" s="35" t="s">
        <v>19</v>
      </c>
      <c r="D26" s="35" t="s">
        <v>19</v>
      </c>
      <c r="E26" s="35" t="s">
        <v>19</v>
      </c>
      <c r="F26" s="35" t="s">
        <v>19</v>
      </c>
      <c r="G26" s="35" t="s">
        <v>19</v>
      </c>
      <c r="H26" s="35" t="s">
        <v>19</v>
      </c>
      <c r="I26" s="35" t="s">
        <v>19</v>
      </c>
      <c r="J26" s="35" t="s">
        <v>19</v>
      </c>
      <c r="K26" s="35" t="s">
        <v>19</v>
      </c>
      <c r="L26" s="35" t="s">
        <v>19</v>
      </c>
      <c r="M26" s="35" t="s">
        <v>19</v>
      </c>
      <c r="N26" s="35" t="s">
        <v>19</v>
      </c>
      <c r="O26" s="35" t="s">
        <v>19</v>
      </c>
      <c r="P26" s="35" t="s">
        <v>19</v>
      </c>
      <c r="Q26" s="35" t="s">
        <v>19</v>
      </c>
      <c r="R26" s="35" t="s">
        <v>19</v>
      </c>
      <c r="S26" s="35" t="s">
        <v>19</v>
      </c>
      <c r="T26" s="35" t="s">
        <v>19</v>
      </c>
      <c r="U26" s="35" t="s">
        <v>19</v>
      </c>
      <c r="V26" s="35" t="s">
        <v>19</v>
      </c>
      <c r="W26" s="35" t="s">
        <v>19</v>
      </c>
      <c r="X26" s="35" t="s">
        <v>19</v>
      </c>
      <c r="Y26" s="35" t="s">
        <v>19</v>
      </c>
      <c r="Z26" s="35" t="s">
        <v>19</v>
      </c>
      <c r="AA26" s="35" t="s">
        <v>19</v>
      </c>
      <c r="AB26" s="35" t="s">
        <v>19</v>
      </c>
      <c r="AC26" s="35" t="s">
        <v>19</v>
      </c>
      <c r="AD26" s="35" t="s">
        <v>19</v>
      </c>
      <c r="AE26" s="35" t="s">
        <v>19</v>
      </c>
      <c r="AF26" s="35" t="s">
        <v>19</v>
      </c>
      <c r="AG26" s="35" t="s">
        <v>19</v>
      </c>
      <c r="AH26" s="35" t="s">
        <v>19</v>
      </c>
      <c r="AI26" s="35" t="s">
        <v>19</v>
      </c>
      <c r="AJ26" s="35" t="s">
        <v>19</v>
      </c>
      <c r="AK26" s="35" t="s">
        <v>19</v>
      </c>
      <c r="AL26" s="35" t="s">
        <v>19</v>
      </c>
      <c r="AM26" s="35" t="s">
        <v>19</v>
      </c>
      <c r="AN26" s="35" t="s">
        <v>19</v>
      </c>
      <c r="AO26" s="35" t="s">
        <v>19</v>
      </c>
      <c r="AP26" s="35" t="s">
        <v>19</v>
      </c>
      <c r="AQ26" s="65">
        <f t="shared" si="0"/>
        <v>0</v>
      </c>
      <c r="AR26" s="77"/>
      <c r="AS26" s="78"/>
      <c r="AT26" s="69"/>
      <c r="AU26" s="72"/>
      <c r="AV26" s="86"/>
      <c r="AW26" s="74"/>
      <c r="AX26" s="86"/>
      <c r="AY26" s="74"/>
      <c r="AZ26" s="32"/>
      <c r="BA26" s="12"/>
      <c r="BB26" s="85"/>
      <c r="BC26" s="9"/>
    </row>
    <row r="27" spans="1:55" ht="24.9" customHeight="1" thickBot="1" x14ac:dyDescent="0.45">
      <c r="A27" s="33">
        <v>21</v>
      </c>
      <c r="B27" s="34" t="str">
        <f>'Pauta1-1T'!B27</f>
        <v>JACIMAR ANTONIO DA VITORIA PEREIRA</v>
      </c>
      <c r="C27" s="35" t="s">
        <v>19</v>
      </c>
      <c r="D27" s="35" t="s">
        <v>19</v>
      </c>
      <c r="E27" s="35" t="s">
        <v>19</v>
      </c>
      <c r="F27" s="35" t="s">
        <v>19</v>
      </c>
      <c r="G27" s="35" t="s">
        <v>19</v>
      </c>
      <c r="H27" s="35" t="s">
        <v>19</v>
      </c>
      <c r="I27" s="35" t="s">
        <v>19</v>
      </c>
      <c r="J27" s="35" t="s">
        <v>19</v>
      </c>
      <c r="K27" s="35" t="s">
        <v>19</v>
      </c>
      <c r="L27" s="35" t="s">
        <v>19</v>
      </c>
      <c r="M27" s="35" t="s">
        <v>19</v>
      </c>
      <c r="N27" s="35" t="s">
        <v>19</v>
      </c>
      <c r="O27" s="35" t="s">
        <v>19</v>
      </c>
      <c r="P27" s="35" t="s">
        <v>19</v>
      </c>
      <c r="Q27" s="35" t="s">
        <v>19</v>
      </c>
      <c r="R27" s="35" t="s">
        <v>19</v>
      </c>
      <c r="S27" s="35" t="s">
        <v>19</v>
      </c>
      <c r="T27" s="35" t="s">
        <v>19</v>
      </c>
      <c r="U27" s="35" t="s">
        <v>19</v>
      </c>
      <c r="V27" s="35" t="s">
        <v>19</v>
      </c>
      <c r="W27" s="35" t="s">
        <v>19</v>
      </c>
      <c r="X27" s="35" t="s">
        <v>19</v>
      </c>
      <c r="Y27" s="35" t="s">
        <v>19</v>
      </c>
      <c r="Z27" s="35" t="s">
        <v>19</v>
      </c>
      <c r="AA27" s="35" t="s">
        <v>19</v>
      </c>
      <c r="AB27" s="35" t="s">
        <v>19</v>
      </c>
      <c r="AC27" s="35" t="s">
        <v>19</v>
      </c>
      <c r="AD27" s="35" t="s">
        <v>19</v>
      </c>
      <c r="AE27" s="35" t="s">
        <v>19</v>
      </c>
      <c r="AF27" s="35" t="s">
        <v>19</v>
      </c>
      <c r="AG27" s="35" t="s">
        <v>19</v>
      </c>
      <c r="AH27" s="35" t="s">
        <v>19</v>
      </c>
      <c r="AI27" s="35" t="s">
        <v>19</v>
      </c>
      <c r="AJ27" s="35" t="s">
        <v>19</v>
      </c>
      <c r="AK27" s="35" t="s">
        <v>19</v>
      </c>
      <c r="AL27" s="35" t="s">
        <v>19</v>
      </c>
      <c r="AM27" s="35" t="s">
        <v>19</v>
      </c>
      <c r="AN27" s="35" t="s">
        <v>19</v>
      </c>
      <c r="AO27" s="35" t="s">
        <v>19</v>
      </c>
      <c r="AP27" s="35" t="s">
        <v>19</v>
      </c>
      <c r="AQ27" s="65">
        <f t="shared" si="0"/>
        <v>0</v>
      </c>
      <c r="AR27" s="77"/>
      <c r="AS27" s="78"/>
      <c r="AT27" s="69"/>
      <c r="AU27" s="73"/>
      <c r="AV27" s="86"/>
      <c r="AW27" s="74"/>
      <c r="AX27" s="86"/>
      <c r="AY27" s="74"/>
      <c r="AZ27" s="32"/>
      <c r="BA27" s="12"/>
      <c r="BB27" s="84"/>
      <c r="BC27" s="9"/>
    </row>
    <row r="28" spans="1:55" ht="24.9" customHeight="1" thickBot="1" x14ac:dyDescent="0.45">
      <c r="A28" s="33">
        <v>22</v>
      </c>
      <c r="B28" s="34" t="str">
        <f>'Pauta1-1T'!B28</f>
        <v>KARLA APARECIDA DOS SANTOS</v>
      </c>
      <c r="C28" s="35" t="s">
        <v>19</v>
      </c>
      <c r="D28" s="35" t="s">
        <v>19</v>
      </c>
      <c r="E28" s="35" t="s">
        <v>19</v>
      </c>
      <c r="F28" s="35" t="s">
        <v>19</v>
      </c>
      <c r="G28" s="35" t="s">
        <v>19</v>
      </c>
      <c r="H28" s="35" t="s">
        <v>19</v>
      </c>
      <c r="I28" s="35" t="s">
        <v>19</v>
      </c>
      <c r="J28" s="35" t="s">
        <v>19</v>
      </c>
      <c r="K28" s="35" t="s">
        <v>19</v>
      </c>
      <c r="L28" s="35" t="s">
        <v>19</v>
      </c>
      <c r="M28" s="35" t="s">
        <v>19</v>
      </c>
      <c r="N28" s="35" t="s">
        <v>19</v>
      </c>
      <c r="O28" s="35" t="s">
        <v>19</v>
      </c>
      <c r="P28" s="35" t="s">
        <v>19</v>
      </c>
      <c r="Q28" s="35" t="s">
        <v>19</v>
      </c>
      <c r="R28" s="35" t="s">
        <v>19</v>
      </c>
      <c r="S28" s="35" t="s">
        <v>19</v>
      </c>
      <c r="T28" s="35" t="s">
        <v>19</v>
      </c>
      <c r="U28" s="35" t="s">
        <v>19</v>
      </c>
      <c r="V28" s="35" t="s">
        <v>19</v>
      </c>
      <c r="W28" s="35" t="s">
        <v>19</v>
      </c>
      <c r="X28" s="35" t="s">
        <v>19</v>
      </c>
      <c r="Y28" s="35" t="s">
        <v>19</v>
      </c>
      <c r="Z28" s="35" t="s">
        <v>19</v>
      </c>
      <c r="AA28" s="35" t="s">
        <v>19</v>
      </c>
      <c r="AB28" s="35" t="s">
        <v>19</v>
      </c>
      <c r="AC28" s="35" t="s">
        <v>19</v>
      </c>
      <c r="AD28" s="35" t="s">
        <v>19</v>
      </c>
      <c r="AE28" s="35" t="s">
        <v>19</v>
      </c>
      <c r="AF28" s="35" t="s">
        <v>19</v>
      </c>
      <c r="AG28" s="35" t="s">
        <v>19</v>
      </c>
      <c r="AH28" s="35" t="s">
        <v>19</v>
      </c>
      <c r="AI28" s="35" t="s">
        <v>19</v>
      </c>
      <c r="AJ28" s="35" t="s">
        <v>19</v>
      </c>
      <c r="AK28" s="35" t="s">
        <v>19</v>
      </c>
      <c r="AL28" s="35" t="s">
        <v>19</v>
      </c>
      <c r="AM28" s="35" t="s">
        <v>19</v>
      </c>
      <c r="AN28" s="35" t="s">
        <v>19</v>
      </c>
      <c r="AO28" s="35" t="s">
        <v>19</v>
      </c>
      <c r="AP28" s="35" t="s">
        <v>19</v>
      </c>
      <c r="AQ28" s="65">
        <f t="shared" si="0"/>
        <v>0</v>
      </c>
      <c r="AR28" s="77"/>
      <c r="AS28" s="78"/>
      <c r="AT28" s="69"/>
      <c r="AU28" s="73"/>
      <c r="AV28" s="86"/>
      <c r="AW28" s="74"/>
      <c r="AX28" s="86"/>
      <c r="AY28" s="74"/>
      <c r="AZ28" s="32"/>
      <c r="BA28" s="12"/>
      <c r="BB28" s="84"/>
      <c r="BC28" s="9"/>
    </row>
    <row r="29" spans="1:55" ht="24.9" customHeight="1" thickBot="1" x14ac:dyDescent="0.45">
      <c r="A29" s="33">
        <v>23</v>
      </c>
      <c r="B29" s="34" t="str">
        <f>'Pauta1-1T'!B29</f>
        <v>KAROLAYNE CONCEIÇÃO</v>
      </c>
      <c r="C29" s="35" t="s">
        <v>19</v>
      </c>
      <c r="D29" s="35" t="s">
        <v>19</v>
      </c>
      <c r="E29" s="35" t="s">
        <v>19</v>
      </c>
      <c r="F29" s="35" t="s">
        <v>19</v>
      </c>
      <c r="G29" s="35" t="s">
        <v>19</v>
      </c>
      <c r="H29" s="35" t="s">
        <v>19</v>
      </c>
      <c r="I29" s="35" t="s">
        <v>19</v>
      </c>
      <c r="J29" s="35" t="s">
        <v>19</v>
      </c>
      <c r="K29" s="35" t="s">
        <v>19</v>
      </c>
      <c r="L29" s="35" t="s">
        <v>19</v>
      </c>
      <c r="M29" s="35" t="s">
        <v>19</v>
      </c>
      <c r="N29" s="35" t="s">
        <v>19</v>
      </c>
      <c r="O29" s="35" t="s">
        <v>19</v>
      </c>
      <c r="P29" s="35" t="s">
        <v>19</v>
      </c>
      <c r="Q29" s="35" t="s">
        <v>19</v>
      </c>
      <c r="R29" s="35" t="s">
        <v>19</v>
      </c>
      <c r="S29" s="35" t="s">
        <v>19</v>
      </c>
      <c r="T29" s="35" t="s">
        <v>19</v>
      </c>
      <c r="U29" s="35" t="s">
        <v>19</v>
      </c>
      <c r="V29" s="35" t="s">
        <v>19</v>
      </c>
      <c r="W29" s="35" t="s">
        <v>19</v>
      </c>
      <c r="X29" s="35" t="s">
        <v>19</v>
      </c>
      <c r="Y29" s="35" t="s">
        <v>19</v>
      </c>
      <c r="Z29" s="35" t="s">
        <v>19</v>
      </c>
      <c r="AA29" s="35" t="s">
        <v>19</v>
      </c>
      <c r="AB29" s="35" t="s">
        <v>19</v>
      </c>
      <c r="AC29" s="35" t="s">
        <v>19</v>
      </c>
      <c r="AD29" s="35" t="s">
        <v>19</v>
      </c>
      <c r="AE29" s="35" t="s">
        <v>19</v>
      </c>
      <c r="AF29" s="35" t="s">
        <v>19</v>
      </c>
      <c r="AG29" s="35" t="s">
        <v>19</v>
      </c>
      <c r="AH29" s="35" t="s">
        <v>19</v>
      </c>
      <c r="AI29" s="35" t="s">
        <v>19</v>
      </c>
      <c r="AJ29" s="35" t="s">
        <v>19</v>
      </c>
      <c r="AK29" s="35" t="s">
        <v>19</v>
      </c>
      <c r="AL29" s="35" t="s">
        <v>19</v>
      </c>
      <c r="AM29" s="35" t="s">
        <v>19</v>
      </c>
      <c r="AN29" s="35" t="s">
        <v>19</v>
      </c>
      <c r="AO29" s="35" t="s">
        <v>19</v>
      </c>
      <c r="AP29" s="35" t="s">
        <v>19</v>
      </c>
      <c r="AQ29" s="65">
        <f t="shared" si="0"/>
        <v>0</v>
      </c>
      <c r="AR29" s="77"/>
      <c r="AS29" s="78"/>
      <c r="AT29" s="69"/>
      <c r="AU29" s="73"/>
      <c r="AV29" s="87"/>
      <c r="AW29" s="74"/>
      <c r="AX29" s="87"/>
      <c r="AY29" s="74"/>
      <c r="AZ29" s="32"/>
      <c r="BA29" s="12"/>
      <c r="BB29" s="84"/>
      <c r="BC29" s="9"/>
    </row>
    <row r="30" spans="1:55" ht="24.9" customHeight="1" thickBot="1" x14ac:dyDescent="0.45">
      <c r="A30" s="33">
        <v>24</v>
      </c>
      <c r="B30" s="34" t="str">
        <f>'Pauta1-1T'!B30</f>
        <v>KATIA SANTOS VIDAL</v>
      </c>
      <c r="C30" s="35" t="s">
        <v>19</v>
      </c>
      <c r="D30" s="35" t="s">
        <v>19</v>
      </c>
      <c r="E30" s="35" t="s">
        <v>19</v>
      </c>
      <c r="F30" s="35" t="s">
        <v>19</v>
      </c>
      <c r="G30" s="35" t="s">
        <v>19</v>
      </c>
      <c r="H30" s="35" t="s">
        <v>19</v>
      </c>
      <c r="I30" s="35" t="s">
        <v>19</v>
      </c>
      <c r="J30" s="35" t="s">
        <v>19</v>
      </c>
      <c r="K30" s="35" t="s">
        <v>19</v>
      </c>
      <c r="L30" s="35" t="s">
        <v>19</v>
      </c>
      <c r="M30" s="35" t="s">
        <v>19</v>
      </c>
      <c r="N30" s="35" t="s">
        <v>19</v>
      </c>
      <c r="O30" s="35" t="s">
        <v>19</v>
      </c>
      <c r="P30" s="35" t="s">
        <v>19</v>
      </c>
      <c r="Q30" s="35" t="s">
        <v>19</v>
      </c>
      <c r="R30" s="35" t="s">
        <v>19</v>
      </c>
      <c r="S30" s="35" t="s">
        <v>19</v>
      </c>
      <c r="T30" s="35" t="s">
        <v>19</v>
      </c>
      <c r="U30" s="35" t="s">
        <v>19</v>
      </c>
      <c r="V30" s="35" t="s">
        <v>19</v>
      </c>
      <c r="W30" s="35" t="s">
        <v>19</v>
      </c>
      <c r="X30" s="35" t="s">
        <v>19</v>
      </c>
      <c r="Y30" s="35" t="s">
        <v>19</v>
      </c>
      <c r="Z30" s="35" t="s">
        <v>19</v>
      </c>
      <c r="AA30" s="35" t="s">
        <v>19</v>
      </c>
      <c r="AB30" s="35" t="s">
        <v>19</v>
      </c>
      <c r="AC30" s="35" t="s">
        <v>19</v>
      </c>
      <c r="AD30" s="35" t="s">
        <v>19</v>
      </c>
      <c r="AE30" s="35" t="s">
        <v>19</v>
      </c>
      <c r="AF30" s="35" t="s">
        <v>19</v>
      </c>
      <c r="AG30" s="35" t="s">
        <v>19</v>
      </c>
      <c r="AH30" s="35" t="s">
        <v>19</v>
      </c>
      <c r="AI30" s="35" t="s">
        <v>19</v>
      </c>
      <c r="AJ30" s="35" t="s">
        <v>19</v>
      </c>
      <c r="AK30" s="35" t="s">
        <v>19</v>
      </c>
      <c r="AL30" s="35" t="s">
        <v>19</v>
      </c>
      <c r="AM30" s="35" t="s">
        <v>19</v>
      </c>
      <c r="AN30" s="35" t="s">
        <v>19</v>
      </c>
      <c r="AO30" s="35" t="s">
        <v>19</v>
      </c>
      <c r="AP30" s="35" t="s">
        <v>19</v>
      </c>
      <c r="AQ30" s="65">
        <f t="shared" si="0"/>
        <v>0</v>
      </c>
      <c r="AR30" s="77"/>
      <c r="AS30" s="78"/>
      <c r="AT30" s="69"/>
      <c r="AU30" s="73"/>
      <c r="AV30" s="86"/>
      <c r="AW30" s="74"/>
      <c r="AX30" s="86"/>
      <c r="AY30" s="74"/>
      <c r="AZ30" s="32"/>
      <c r="BA30" s="12"/>
      <c r="BB30" s="84"/>
      <c r="BC30" s="9"/>
    </row>
    <row r="31" spans="1:55" ht="24.9" customHeight="1" thickBot="1" x14ac:dyDescent="0.45">
      <c r="A31" s="33">
        <v>25</v>
      </c>
      <c r="B31" s="34" t="str">
        <f>'Pauta1-1T'!B31</f>
        <v>LORRAYNE EUGENIA SILVA DE BARROS CAMPOS</v>
      </c>
      <c r="C31" s="35" t="s">
        <v>19</v>
      </c>
      <c r="D31" s="35" t="s">
        <v>19</v>
      </c>
      <c r="E31" s="35" t="s">
        <v>19</v>
      </c>
      <c r="F31" s="35" t="s">
        <v>19</v>
      </c>
      <c r="G31" s="35" t="s">
        <v>19</v>
      </c>
      <c r="H31" s="35" t="s">
        <v>19</v>
      </c>
      <c r="I31" s="35" t="s">
        <v>19</v>
      </c>
      <c r="J31" s="35" t="s">
        <v>19</v>
      </c>
      <c r="K31" s="35" t="s">
        <v>19</v>
      </c>
      <c r="L31" s="35" t="s">
        <v>19</v>
      </c>
      <c r="M31" s="35" t="s">
        <v>19</v>
      </c>
      <c r="N31" s="35" t="s">
        <v>19</v>
      </c>
      <c r="O31" s="35" t="s">
        <v>19</v>
      </c>
      <c r="P31" s="35" t="s">
        <v>19</v>
      </c>
      <c r="Q31" s="35" t="s">
        <v>19</v>
      </c>
      <c r="R31" s="35" t="s">
        <v>19</v>
      </c>
      <c r="S31" s="35" t="s">
        <v>19</v>
      </c>
      <c r="T31" s="35" t="s">
        <v>19</v>
      </c>
      <c r="U31" s="35" t="s">
        <v>19</v>
      </c>
      <c r="V31" s="35" t="s">
        <v>19</v>
      </c>
      <c r="W31" s="35" t="s">
        <v>19</v>
      </c>
      <c r="X31" s="35" t="s">
        <v>19</v>
      </c>
      <c r="Y31" s="35" t="s">
        <v>19</v>
      </c>
      <c r="Z31" s="35" t="s">
        <v>19</v>
      </c>
      <c r="AA31" s="35" t="s">
        <v>19</v>
      </c>
      <c r="AB31" s="35" t="s">
        <v>19</v>
      </c>
      <c r="AC31" s="35" t="s">
        <v>19</v>
      </c>
      <c r="AD31" s="35" t="s">
        <v>19</v>
      </c>
      <c r="AE31" s="35" t="s">
        <v>19</v>
      </c>
      <c r="AF31" s="35" t="s">
        <v>19</v>
      </c>
      <c r="AG31" s="35" t="s">
        <v>19</v>
      </c>
      <c r="AH31" s="35" t="s">
        <v>19</v>
      </c>
      <c r="AI31" s="35" t="s">
        <v>19</v>
      </c>
      <c r="AJ31" s="35" t="s">
        <v>19</v>
      </c>
      <c r="AK31" s="35" t="s">
        <v>19</v>
      </c>
      <c r="AL31" s="35" t="s">
        <v>19</v>
      </c>
      <c r="AM31" s="35" t="s">
        <v>19</v>
      </c>
      <c r="AN31" s="35" t="s">
        <v>19</v>
      </c>
      <c r="AO31" s="35" t="s">
        <v>19</v>
      </c>
      <c r="AP31" s="35" t="s">
        <v>19</v>
      </c>
      <c r="AQ31" s="65">
        <f t="shared" si="0"/>
        <v>0</v>
      </c>
      <c r="AR31" s="77"/>
      <c r="AS31" s="78"/>
      <c r="AT31" s="69"/>
      <c r="AU31" s="73"/>
      <c r="AV31" s="86"/>
      <c r="AW31" s="74"/>
      <c r="AX31" s="86"/>
      <c r="AY31" s="74"/>
      <c r="AZ31" s="32"/>
      <c r="BA31" s="12"/>
      <c r="BB31" s="84"/>
      <c r="BC31" s="9"/>
    </row>
    <row r="32" spans="1:55" ht="24.9" customHeight="1" thickBot="1" x14ac:dyDescent="0.45">
      <c r="A32" s="33">
        <v>26</v>
      </c>
      <c r="B32" s="34" t="str">
        <f>'Pauta1-1T'!B32</f>
        <v>LUAN LIMA FRANÇA BARRETO</v>
      </c>
      <c r="C32" s="35" t="s">
        <v>19</v>
      </c>
      <c r="D32" s="35" t="s">
        <v>19</v>
      </c>
      <c r="E32" s="35" t="s">
        <v>19</v>
      </c>
      <c r="F32" s="35" t="s">
        <v>19</v>
      </c>
      <c r="G32" s="35" t="s">
        <v>19</v>
      </c>
      <c r="H32" s="35" t="s">
        <v>19</v>
      </c>
      <c r="I32" s="35" t="s">
        <v>19</v>
      </c>
      <c r="J32" s="35" t="s">
        <v>19</v>
      </c>
      <c r="K32" s="35" t="s">
        <v>19</v>
      </c>
      <c r="L32" s="35" t="s">
        <v>19</v>
      </c>
      <c r="M32" s="35" t="s">
        <v>19</v>
      </c>
      <c r="N32" s="35" t="s">
        <v>19</v>
      </c>
      <c r="O32" s="35" t="s">
        <v>19</v>
      </c>
      <c r="P32" s="35" t="s">
        <v>19</v>
      </c>
      <c r="Q32" s="35" t="s">
        <v>19</v>
      </c>
      <c r="R32" s="35" t="s">
        <v>19</v>
      </c>
      <c r="S32" s="35" t="s">
        <v>19</v>
      </c>
      <c r="T32" s="35" t="s">
        <v>19</v>
      </c>
      <c r="U32" s="35" t="s">
        <v>19</v>
      </c>
      <c r="V32" s="35" t="s">
        <v>19</v>
      </c>
      <c r="W32" s="35" t="s">
        <v>19</v>
      </c>
      <c r="X32" s="35" t="s">
        <v>19</v>
      </c>
      <c r="Y32" s="35" t="s">
        <v>19</v>
      </c>
      <c r="Z32" s="35" t="s">
        <v>19</v>
      </c>
      <c r="AA32" s="35" t="s">
        <v>19</v>
      </c>
      <c r="AB32" s="35" t="s">
        <v>19</v>
      </c>
      <c r="AC32" s="35" t="s">
        <v>19</v>
      </c>
      <c r="AD32" s="35" t="s">
        <v>19</v>
      </c>
      <c r="AE32" s="35" t="s">
        <v>19</v>
      </c>
      <c r="AF32" s="35" t="s">
        <v>19</v>
      </c>
      <c r="AG32" s="35" t="s">
        <v>19</v>
      </c>
      <c r="AH32" s="35" t="s">
        <v>19</v>
      </c>
      <c r="AI32" s="35" t="s">
        <v>19</v>
      </c>
      <c r="AJ32" s="35" t="s">
        <v>19</v>
      </c>
      <c r="AK32" s="35" t="s">
        <v>19</v>
      </c>
      <c r="AL32" s="35" t="s">
        <v>19</v>
      </c>
      <c r="AM32" s="35" t="s">
        <v>19</v>
      </c>
      <c r="AN32" s="35" t="s">
        <v>19</v>
      </c>
      <c r="AO32" s="35" t="s">
        <v>19</v>
      </c>
      <c r="AP32" s="35" t="s">
        <v>19</v>
      </c>
      <c r="AQ32" s="65">
        <f t="shared" si="0"/>
        <v>0</v>
      </c>
      <c r="AR32" s="77"/>
      <c r="AS32" s="78"/>
      <c r="AT32" s="69"/>
      <c r="AU32" s="73"/>
      <c r="AV32" s="87"/>
      <c r="AW32" s="74"/>
      <c r="AX32" s="87"/>
      <c r="AY32" s="74"/>
      <c r="AZ32" s="32"/>
      <c r="BA32" s="12"/>
      <c r="BB32" s="84"/>
      <c r="BC32" s="9"/>
    </row>
    <row r="33" spans="1:54" ht="24.9" customHeight="1" thickBot="1" x14ac:dyDescent="0.45">
      <c r="A33" s="33">
        <v>27</v>
      </c>
      <c r="B33" s="34" t="str">
        <f>'Pauta1-1T'!B33</f>
        <v>LUANA SOUZA MEIRELES</v>
      </c>
      <c r="C33" s="35" t="s">
        <v>19</v>
      </c>
      <c r="D33" s="35" t="s">
        <v>19</v>
      </c>
      <c r="E33" s="35" t="s">
        <v>19</v>
      </c>
      <c r="F33" s="35" t="s">
        <v>19</v>
      </c>
      <c r="G33" s="35" t="s">
        <v>19</v>
      </c>
      <c r="H33" s="35" t="s">
        <v>19</v>
      </c>
      <c r="I33" s="35" t="s">
        <v>19</v>
      </c>
      <c r="J33" s="35" t="s">
        <v>19</v>
      </c>
      <c r="K33" s="35" t="s">
        <v>19</v>
      </c>
      <c r="L33" s="35" t="s">
        <v>19</v>
      </c>
      <c r="M33" s="35" t="s">
        <v>19</v>
      </c>
      <c r="N33" s="35" t="s">
        <v>19</v>
      </c>
      <c r="O33" s="35" t="s">
        <v>19</v>
      </c>
      <c r="P33" s="35" t="s">
        <v>19</v>
      </c>
      <c r="Q33" s="35" t="s">
        <v>19</v>
      </c>
      <c r="R33" s="35" t="s">
        <v>19</v>
      </c>
      <c r="S33" s="35" t="s">
        <v>19</v>
      </c>
      <c r="T33" s="35" t="s">
        <v>19</v>
      </c>
      <c r="U33" s="35" t="s">
        <v>19</v>
      </c>
      <c r="V33" s="35" t="s">
        <v>19</v>
      </c>
      <c r="W33" s="35" t="s">
        <v>19</v>
      </c>
      <c r="X33" s="35" t="s">
        <v>19</v>
      </c>
      <c r="Y33" s="35" t="s">
        <v>19</v>
      </c>
      <c r="Z33" s="35" t="s">
        <v>19</v>
      </c>
      <c r="AA33" s="35" t="s">
        <v>19</v>
      </c>
      <c r="AB33" s="35" t="s">
        <v>19</v>
      </c>
      <c r="AC33" s="35" t="s">
        <v>19</v>
      </c>
      <c r="AD33" s="35" t="s">
        <v>19</v>
      </c>
      <c r="AE33" s="35" t="s">
        <v>19</v>
      </c>
      <c r="AF33" s="35" t="s">
        <v>19</v>
      </c>
      <c r="AG33" s="35" t="s">
        <v>19</v>
      </c>
      <c r="AH33" s="35" t="s">
        <v>19</v>
      </c>
      <c r="AI33" s="35" t="s">
        <v>19</v>
      </c>
      <c r="AJ33" s="35" t="s">
        <v>19</v>
      </c>
      <c r="AK33" s="35" t="s">
        <v>19</v>
      </c>
      <c r="AL33" s="35" t="s">
        <v>19</v>
      </c>
      <c r="AM33" s="35" t="s">
        <v>19</v>
      </c>
      <c r="AN33" s="35" t="s">
        <v>19</v>
      </c>
      <c r="AO33" s="35" t="s">
        <v>19</v>
      </c>
      <c r="AP33" s="35" t="s">
        <v>19</v>
      </c>
      <c r="AQ33" s="65">
        <f t="shared" si="0"/>
        <v>0</v>
      </c>
      <c r="AR33" s="77"/>
      <c r="AS33" s="78"/>
      <c r="AT33" s="69"/>
      <c r="AU33" s="73"/>
      <c r="AV33" s="87"/>
      <c r="AW33" s="74"/>
      <c r="AX33" s="87"/>
      <c r="AY33" s="74"/>
      <c r="AZ33" s="32"/>
      <c r="BA33" s="12"/>
      <c r="BB33" s="85"/>
    </row>
    <row r="34" spans="1:54" ht="24.9" customHeight="1" thickBot="1" x14ac:dyDescent="0.45">
      <c r="A34" s="33">
        <v>28</v>
      </c>
      <c r="B34" s="34" t="str">
        <f>'Pauta1-1T'!B34</f>
        <v>LUCAS BARBOSA DA SILVA</v>
      </c>
      <c r="C34" s="35" t="s">
        <v>19</v>
      </c>
      <c r="D34" s="35" t="s">
        <v>19</v>
      </c>
      <c r="E34" s="35" t="s">
        <v>19</v>
      </c>
      <c r="F34" s="35" t="s">
        <v>19</v>
      </c>
      <c r="G34" s="35" t="s">
        <v>19</v>
      </c>
      <c r="H34" s="35" t="s">
        <v>19</v>
      </c>
      <c r="I34" s="35" t="s">
        <v>19</v>
      </c>
      <c r="J34" s="35" t="s">
        <v>19</v>
      </c>
      <c r="K34" s="35" t="s">
        <v>19</v>
      </c>
      <c r="L34" s="35" t="s">
        <v>19</v>
      </c>
      <c r="M34" s="35" t="s">
        <v>19</v>
      </c>
      <c r="N34" s="35" t="s">
        <v>19</v>
      </c>
      <c r="O34" s="35" t="s">
        <v>19</v>
      </c>
      <c r="P34" s="35" t="s">
        <v>19</v>
      </c>
      <c r="Q34" s="35" t="s">
        <v>19</v>
      </c>
      <c r="R34" s="35" t="s">
        <v>19</v>
      </c>
      <c r="S34" s="35" t="s">
        <v>19</v>
      </c>
      <c r="T34" s="35" t="s">
        <v>19</v>
      </c>
      <c r="U34" s="35" t="s">
        <v>19</v>
      </c>
      <c r="V34" s="35" t="s">
        <v>19</v>
      </c>
      <c r="W34" s="35" t="s">
        <v>19</v>
      </c>
      <c r="X34" s="35" t="s">
        <v>19</v>
      </c>
      <c r="Y34" s="35" t="s">
        <v>19</v>
      </c>
      <c r="Z34" s="35" t="s">
        <v>19</v>
      </c>
      <c r="AA34" s="35" t="s">
        <v>19</v>
      </c>
      <c r="AB34" s="35" t="s">
        <v>19</v>
      </c>
      <c r="AC34" s="35" t="s">
        <v>19</v>
      </c>
      <c r="AD34" s="35" t="s">
        <v>19</v>
      </c>
      <c r="AE34" s="35" t="s">
        <v>19</v>
      </c>
      <c r="AF34" s="35" t="s">
        <v>19</v>
      </c>
      <c r="AG34" s="35" t="s">
        <v>19</v>
      </c>
      <c r="AH34" s="35" t="s">
        <v>19</v>
      </c>
      <c r="AI34" s="35" t="s">
        <v>19</v>
      </c>
      <c r="AJ34" s="35" t="s">
        <v>19</v>
      </c>
      <c r="AK34" s="35" t="s">
        <v>19</v>
      </c>
      <c r="AL34" s="35" t="s">
        <v>19</v>
      </c>
      <c r="AM34" s="35" t="s">
        <v>19</v>
      </c>
      <c r="AN34" s="35" t="s">
        <v>19</v>
      </c>
      <c r="AO34" s="35" t="s">
        <v>19</v>
      </c>
      <c r="AP34" s="35" t="s">
        <v>19</v>
      </c>
      <c r="AQ34" s="65">
        <f t="shared" si="0"/>
        <v>0</v>
      </c>
      <c r="AR34" s="77"/>
      <c r="AS34" s="78"/>
      <c r="AT34" s="69"/>
      <c r="AU34" s="73"/>
      <c r="AV34" s="86"/>
      <c r="AW34" s="74"/>
      <c r="AX34" s="86"/>
      <c r="AY34" s="74"/>
      <c r="AZ34" s="32"/>
      <c r="BA34" s="12"/>
      <c r="BB34" s="84"/>
    </row>
    <row r="35" spans="1:54" ht="24.9" customHeight="1" thickBot="1" x14ac:dyDescent="0.45">
      <c r="A35" s="33">
        <v>29</v>
      </c>
      <c r="B35" s="34" t="str">
        <f>'Pauta1-1T'!B35</f>
        <v>LUIZ HENRIQUE ROSA SANTOS</v>
      </c>
      <c r="C35" s="35" t="s">
        <v>19</v>
      </c>
      <c r="D35" s="35" t="s">
        <v>19</v>
      </c>
      <c r="E35" s="35" t="s">
        <v>19</v>
      </c>
      <c r="F35" s="35" t="s">
        <v>19</v>
      </c>
      <c r="G35" s="35" t="s">
        <v>19</v>
      </c>
      <c r="H35" s="35" t="s">
        <v>19</v>
      </c>
      <c r="I35" s="35" t="s">
        <v>19</v>
      </c>
      <c r="J35" s="35" t="s">
        <v>19</v>
      </c>
      <c r="K35" s="35" t="s">
        <v>19</v>
      </c>
      <c r="L35" s="35" t="s">
        <v>19</v>
      </c>
      <c r="M35" s="35" t="s">
        <v>19</v>
      </c>
      <c r="N35" s="35" t="s">
        <v>19</v>
      </c>
      <c r="O35" s="35" t="s">
        <v>19</v>
      </c>
      <c r="P35" s="35" t="s">
        <v>19</v>
      </c>
      <c r="Q35" s="35" t="s">
        <v>19</v>
      </c>
      <c r="R35" s="35" t="s">
        <v>19</v>
      </c>
      <c r="S35" s="35" t="s">
        <v>19</v>
      </c>
      <c r="T35" s="35" t="s">
        <v>19</v>
      </c>
      <c r="U35" s="35" t="s">
        <v>19</v>
      </c>
      <c r="V35" s="35" t="s">
        <v>19</v>
      </c>
      <c r="W35" s="35" t="s">
        <v>19</v>
      </c>
      <c r="X35" s="35" t="s">
        <v>19</v>
      </c>
      <c r="Y35" s="35" t="s">
        <v>19</v>
      </c>
      <c r="Z35" s="35" t="s">
        <v>19</v>
      </c>
      <c r="AA35" s="35" t="s">
        <v>19</v>
      </c>
      <c r="AB35" s="35" t="s">
        <v>19</v>
      </c>
      <c r="AC35" s="35" t="s">
        <v>19</v>
      </c>
      <c r="AD35" s="35" t="s">
        <v>19</v>
      </c>
      <c r="AE35" s="35" t="s">
        <v>19</v>
      </c>
      <c r="AF35" s="35" t="s">
        <v>19</v>
      </c>
      <c r="AG35" s="35" t="s">
        <v>19</v>
      </c>
      <c r="AH35" s="35" t="s">
        <v>19</v>
      </c>
      <c r="AI35" s="35" t="s">
        <v>19</v>
      </c>
      <c r="AJ35" s="35" t="s">
        <v>19</v>
      </c>
      <c r="AK35" s="35" t="s">
        <v>19</v>
      </c>
      <c r="AL35" s="35" t="s">
        <v>19</v>
      </c>
      <c r="AM35" s="35" t="s">
        <v>19</v>
      </c>
      <c r="AN35" s="35" t="s">
        <v>19</v>
      </c>
      <c r="AO35" s="35" t="s">
        <v>19</v>
      </c>
      <c r="AP35" s="35" t="s">
        <v>19</v>
      </c>
      <c r="AQ35" s="65">
        <f t="shared" si="0"/>
        <v>0</v>
      </c>
      <c r="AR35" s="77"/>
      <c r="AS35" s="78"/>
      <c r="AT35" s="69"/>
      <c r="AU35" s="73"/>
      <c r="AV35" s="86"/>
      <c r="AW35" s="74"/>
      <c r="AX35" s="86"/>
      <c r="AY35" s="74"/>
      <c r="AZ35" s="32"/>
      <c r="BA35" s="12"/>
      <c r="BB35" s="84"/>
    </row>
    <row r="36" spans="1:54" ht="24.9" customHeight="1" thickBot="1" x14ac:dyDescent="0.45">
      <c r="A36" s="33">
        <v>30</v>
      </c>
      <c r="B36" s="34" t="str">
        <f>'Pauta1-1T'!B36</f>
        <v>MARCIA REGINA NASCIMENTO DE ALMEIDA</v>
      </c>
      <c r="C36" s="35" t="s">
        <v>19</v>
      </c>
      <c r="D36" s="35" t="s">
        <v>19</v>
      </c>
      <c r="E36" s="35" t="s">
        <v>19</v>
      </c>
      <c r="F36" s="35" t="s">
        <v>19</v>
      </c>
      <c r="G36" s="35" t="s">
        <v>19</v>
      </c>
      <c r="H36" s="35" t="s">
        <v>19</v>
      </c>
      <c r="I36" s="35" t="s">
        <v>19</v>
      </c>
      <c r="J36" s="35" t="s">
        <v>19</v>
      </c>
      <c r="K36" s="35" t="s">
        <v>19</v>
      </c>
      <c r="L36" s="35" t="s">
        <v>19</v>
      </c>
      <c r="M36" s="35" t="s">
        <v>19</v>
      </c>
      <c r="N36" s="35" t="s">
        <v>19</v>
      </c>
      <c r="O36" s="35" t="s">
        <v>19</v>
      </c>
      <c r="P36" s="35" t="s">
        <v>19</v>
      </c>
      <c r="Q36" s="35" t="s">
        <v>19</v>
      </c>
      <c r="R36" s="35" t="s">
        <v>19</v>
      </c>
      <c r="S36" s="35" t="s">
        <v>19</v>
      </c>
      <c r="T36" s="35" t="s">
        <v>19</v>
      </c>
      <c r="U36" s="35" t="s">
        <v>19</v>
      </c>
      <c r="V36" s="35" t="s">
        <v>19</v>
      </c>
      <c r="W36" s="35" t="s">
        <v>19</v>
      </c>
      <c r="X36" s="35" t="s">
        <v>19</v>
      </c>
      <c r="Y36" s="35" t="s">
        <v>19</v>
      </c>
      <c r="Z36" s="35" t="s">
        <v>19</v>
      </c>
      <c r="AA36" s="35" t="s">
        <v>19</v>
      </c>
      <c r="AB36" s="35" t="s">
        <v>19</v>
      </c>
      <c r="AC36" s="35" t="s">
        <v>19</v>
      </c>
      <c r="AD36" s="35" t="s">
        <v>19</v>
      </c>
      <c r="AE36" s="35" t="s">
        <v>19</v>
      </c>
      <c r="AF36" s="35" t="s">
        <v>19</v>
      </c>
      <c r="AG36" s="35" t="s">
        <v>19</v>
      </c>
      <c r="AH36" s="35" t="s">
        <v>19</v>
      </c>
      <c r="AI36" s="35" t="s">
        <v>19</v>
      </c>
      <c r="AJ36" s="35" t="s">
        <v>19</v>
      </c>
      <c r="AK36" s="35" t="s">
        <v>19</v>
      </c>
      <c r="AL36" s="35" t="s">
        <v>19</v>
      </c>
      <c r="AM36" s="35" t="s">
        <v>19</v>
      </c>
      <c r="AN36" s="35" t="s">
        <v>19</v>
      </c>
      <c r="AO36" s="35" t="s">
        <v>19</v>
      </c>
      <c r="AP36" s="35" t="s">
        <v>19</v>
      </c>
      <c r="AQ36" s="65">
        <f t="shared" si="0"/>
        <v>0</v>
      </c>
      <c r="AR36" s="77"/>
      <c r="AS36" s="78"/>
      <c r="AT36" s="69"/>
      <c r="AU36" s="78"/>
      <c r="AV36" s="86"/>
      <c r="AW36" s="79"/>
      <c r="AX36" s="86"/>
      <c r="AY36" s="79"/>
      <c r="AZ36" s="32"/>
      <c r="BA36" s="12"/>
      <c r="BB36" s="84"/>
    </row>
    <row r="37" spans="1:54" ht="24.9" customHeight="1" thickBot="1" x14ac:dyDescent="0.45">
      <c r="A37" s="33">
        <v>31</v>
      </c>
      <c r="B37" s="34" t="str">
        <f>'Pauta1-1T'!B37</f>
        <v>MARESSA MIRANDA DE OLIVEIRA E SILVA</v>
      </c>
      <c r="C37" s="35" t="s">
        <v>19</v>
      </c>
      <c r="D37" s="35" t="s">
        <v>19</v>
      </c>
      <c r="E37" s="35" t="s">
        <v>19</v>
      </c>
      <c r="F37" s="35" t="s">
        <v>19</v>
      </c>
      <c r="G37" s="35" t="s">
        <v>19</v>
      </c>
      <c r="H37" s="35" t="s">
        <v>19</v>
      </c>
      <c r="I37" s="35" t="s">
        <v>19</v>
      </c>
      <c r="J37" s="35" t="s">
        <v>19</v>
      </c>
      <c r="K37" s="35" t="s">
        <v>19</v>
      </c>
      <c r="L37" s="35" t="s">
        <v>19</v>
      </c>
      <c r="M37" s="35" t="s">
        <v>19</v>
      </c>
      <c r="N37" s="35" t="s">
        <v>19</v>
      </c>
      <c r="O37" s="35" t="s">
        <v>19</v>
      </c>
      <c r="P37" s="35" t="s">
        <v>19</v>
      </c>
      <c r="Q37" s="35" t="s">
        <v>19</v>
      </c>
      <c r="R37" s="35" t="s">
        <v>19</v>
      </c>
      <c r="S37" s="35" t="s">
        <v>19</v>
      </c>
      <c r="T37" s="35" t="s">
        <v>19</v>
      </c>
      <c r="U37" s="35" t="s">
        <v>19</v>
      </c>
      <c r="V37" s="35" t="s">
        <v>19</v>
      </c>
      <c r="W37" s="35" t="s">
        <v>19</v>
      </c>
      <c r="X37" s="35" t="s">
        <v>19</v>
      </c>
      <c r="Y37" s="35" t="s">
        <v>19</v>
      </c>
      <c r="Z37" s="35" t="s">
        <v>19</v>
      </c>
      <c r="AA37" s="35" t="s">
        <v>19</v>
      </c>
      <c r="AB37" s="35" t="s">
        <v>19</v>
      </c>
      <c r="AC37" s="35" t="s">
        <v>19</v>
      </c>
      <c r="AD37" s="35" t="s">
        <v>19</v>
      </c>
      <c r="AE37" s="35" t="s">
        <v>19</v>
      </c>
      <c r="AF37" s="35" t="s">
        <v>19</v>
      </c>
      <c r="AG37" s="35" t="s">
        <v>19</v>
      </c>
      <c r="AH37" s="35" t="s">
        <v>19</v>
      </c>
      <c r="AI37" s="35" t="s">
        <v>19</v>
      </c>
      <c r="AJ37" s="35" t="s">
        <v>19</v>
      </c>
      <c r="AK37" s="35" t="s">
        <v>19</v>
      </c>
      <c r="AL37" s="35" t="s">
        <v>19</v>
      </c>
      <c r="AM37" s="35" t="s">
        <v>19</v>
      </c>
      <c r="AN37" s="35" t="s">
        <v>19</v>
      </c>
      <c r="AO37" s="35" t="s">
        <v>19</v>
      </c>
      <c r="AP37" s="35" t="s">
        <v>19</v>
      </c>
      <c r="AQ37" s="65">
        <f t="shared" si="0"/>
        <v>0</v>
      </c>
      <c r="AR37" s="77"/>
      <c r="AS37" s="78"/>
      <c r="AT37" s="69"/>
      <c r="AU37" s="78"/>
      <c r="AV37" s="86"/>
      <c r="AW37" s="79"/>
      <c r="AX37" s="86"/>
      <c r="AY37" s="79"/>
      <c r="AZ37" s="32"/>
      <c r="BA37" s="12"/>
      <c r="BB37" s="84"/>
    </row>
    <row r="38" spans="1:54" ht="24.9" customHeight="1" thickBot="1" x14ac:dyDescent="0.45">
      <c r="A38" s="33">
        <v>32</v>
      </c>
      <c r="B38" s="34" t="str">
        <f>'Pauta1-1T'!B38</f>
        <v>MIRIAN DE JESUS VIEIRA</v>
      </c>
      <c r="C38" s="35" t="s">
        <v>19</v>
      </c>
      <c r="D38" s="35" t="s">
        <v>19</v>
      </c>
      <c r="E38" s="35" t="s">
        <v>19</v>
      </c>
      <c r="F38" s="35" t="s">
        <v>19</v>
      </c>
      <c r="G38" s="35" t="s">
        <v>19</v>
      </c>
      <c r="H38" s="35" t="s">
        <v>19</v>
      </c>
      <c r="I38" s="35" t="s">
        <v>19</v>
      </c>
      <c r="J38" s="35" t="s">
        <v>19</v>
      </c>
      <c r="K38" s="35" t="s">
        <v>19</v>
      </c>
      <c r="L38" s="35" t="s">
        <v>19</v>
      </c>
      <c r="M38" s="35" t="s">
        <v>19</v>
      </c>
      <c r="N38" s="35" t="s">
        <v>19</v>
      </c>
      <c r="O38" s="35" t="s">
        <v>19</v>
      </c>
      <c r="P38" s="35" t="s">
        <v>19</v>
      </c>
      <c r="Q38" s="35" t="s">
        <v>19</v>
      </c>
      <c r="R38" s="35" t="s">
        <v>19</v>
      </c>
      <c r="S38" s="35" t="s">
        <v>19</v>
      </c>
      <c r="T38" s="35" t="s">
        <v>19</v>
      </c>
      <c r="U38" s="35" t="s">
        <v>19</v>
      </c>
      <c r="V38" s="35" t="s">
        <v>19</v>
      </c>
      <c r="W38" s="35" t="s">
        <v>19</v>
      </c>
      <c r="X38" s="35" t="s">
        <v>19</v>
      </c>
      <c r="Y38" s="35" t="s">
        <v>19</v>
      </c>
      <c r="Z38" s="35" t="s">
        <v>19</v>
      </c>
      <c r="AA38" s="35" t="s">
        <v>19</v>
      </c>
      <c r="AB38" s="35" t="s">
        <v>19</v>
      </c>
      <c r="AC38" s="35" t="s">
        <v>19</v>
      </c>
      <c r="AD38" s="35" t="s">
        <v>19</v>
      </c>
      <c r="AE38" s="35" t="s">
        <v>19</v>
      </c>
      <c r="AF38" s="35" t="s">
        <v>19</v>
      </c>
      <c r="AG38" s="35" t="s">
        <v>19</v>
      </c>
      <c r="AH38" s="35" t="s">
        <v>19</v>
      </c>
      <c r="AI38" s="35" t="s">
        <v>19</v>
      </c>
      <c r="AJ38" s="35" t="s">
        <v>19</v>
      </c>
      <c r="AK38" s="35" t="s">
        <v>19</v>
      </c>
      <c r="AL38" s="35" t="s">
        <v>19</v>
      </c>
      <c r="AM38" s="35" t="s">
        <v>19</v>
      </c>
      <c r="AN38" s="35" t="s">
        <v>19</v>
      </c>
      <c r="AO38" s="35" t="s">
        <v>19</v>
      </c>
      <c r="AP38" s="35" t="s">
        <v>19</v>
      </c>
      <c r="AQ38" s="65">
        <f t="shared" si="0"/>
        <v>0</v>
      </c>
      <c r="AR38" s="77"/>
      <c r="AS38" s="78"/>
      <c r="AT38" s="69"/>
      <c r="AU38" s="78"/>
      <c r="AV38" s="86"/>
      <c r="AW38" s="79"/>
      <c r="AX38" s="86"/>
      <c r="AY38" s="79"/>
      <c r="AZ38" s="32"/>
      <c r="BA38" s="12"/>
      <c r="BB38" s="84"/>
    </row>
    <row r="39" spans="1:54" ht="24.9" customHeight="1" thickBot="1" x14ac:dyDescent="0.45">
      <c r="A39" s="33">
        <v>33</v>
      </c>
      <c r="B39" s="34" t="str">
        <f>'Pauta1-1T'!B39</f>
        <v>PHILLIPE SOARES PINHO</v>
      </c>
      <c r="C39" s="35" t="s">
        <v>19</v>
      </c>
      <c r="D39" s="35" t="s">
        <v>19</v>
      </c>
      <c r="E39" s="35" t="s">
        <v>19</v>
      </c>
      <c r="F39" s="35" t="s">
        <v>19</v>
      </c>
      <c r="G39" s="35" t="s">
        <v>19</v>
      </c>
      <c r="H39" s="35" t="s">
        <v>19</v>
      </c>
      <c r="I39" s="35" t="s">
        <v>19</v>
      </c>
      <c r="J39" s="35" t="s">
        <v>19</v>
      </c>
      <c r="K39" s="35" t="s">
        <v>19</v>
      </c>
      <c r="L39" s="35" t="s">
        <v>19</v>
      </c>
      <c r="M39" s="35" t="s">
        <v>19</v>
      </c>
      <c r="N39" s="35" t="s">
        <v>19</v>
      </c>
      <c r="O39" s="35" t="s">
        <v>19</v>
      </c>
      <c r="P39" s="35" t="s">
        <v>19</v>
      </c>
      <c r="Q39" s="35" t="s">
        <v>19</v>
      </c>
      <c r="R39" s="35" t="s">
        <v>19</v>
      </c>
      <c r="S39" s="35" t="s">
        <v>19</v>
      </c>
      <c r="T39" s="35" t="s">
        <v>19</v>
      </c>
      <c r="U39" s="35" t="s">
        <v>19</v>
      </c>
      <c r="V39" s="35" t="s">
        <v>19</v>
      </c>
      <c r="W39" s="35" t="s">
        <v>19</v>
      </c>
      <c r="X39" s="35" t="s">
        <v>19</v>
      </c>
      <c r="Y39" s="35" t="s">
        <v>19</v>
      </c>
      <c r="Z39" s="35" t="s">
        <v>19</v>
      </c>
      <c r="AA39" s="35" t="s">
        <v>19</v>
      </c>
      <c r="AB39" s="35" t="s">
        <v>19</v>
      </c>
      <c r="AC39" s="35" t="s">
        <v>19</v>
      </c>
      <c r="AD39" s="35" t="s">
        <v>19</v>
      </c>
      <c r="AE39" s="35" t="s">
        <v>19</v>
      </c>
      <c r="AF39" s="35" t="s">
        <v>19</v>
      </c>
      <c r="AG39" s="35" t="s">
        <v>19</v>
      </c>
      <c r="AH39" s="35" t="s">
        <v>19</v>
      </c>
      <c r="AI39" s="35" t="s">
        <v>19</v>
      </c>
      <c r="AJ39" s="35" t="s">
        <v>19</v>
      </c>
      <c r="AK39" s="35" t="s">
        <v>19</v>
      </c>
      <c r="AL39" s="35" t="s">
        <v>19</v>
      </c>
      <c r="AM39" s="35" t="s">
        <v>19</v>
      </c>
      <c r="AN39" s="35" t="s">
        <v>19</v>
      </c>
      <c r="AO39" s="35" t="s">
        <v>19</v>
      </c>
      <c r="AP39" s="35" t="s">
        <v>19</v>
      </c>
      <c r="AQ39" s="65">
        <f t="shared" si="0"/>
        <v>0</v>
      </c>
      <c r="AR39" s="77"/>
      <c r="AS39" s="78"/>
      <c r="AT39" s="69"/>
      <c r="AU39" s="78"/>
      <c r="AV39" s="86"/>
      <c r="AW39" s="79"/>
      <c r="AX39" s="86"/>
      <c r="AY39" s="79"/>
      <c r="AZ39" s="32"/>
      <c r="BA39" s="12"/>
      <c r="BB39" s="84"/>
    </row>
    <row r="40" spans="1:54" ht="24.9" customHeight="1" thickBot="1" x14ac:dyDescent="0.45">
      <c r="A40" s="33">
        <v>34</v>
      </c>
      <c r="B40" s="34" t="str">
        <f>'Pauta1-1T'!B40</f>
        <v>ROSANGELA DA SILVA CARVALHO TEIXEIRA</v>
      </c>
      <c r="C40" s="35" t="s">
        <v>19</v>
      </c>
      <c r="D40" s="35" t="s">
        <v>19</v>
      </c>
      <c r="E40" s="35" t="s">
        <v>19</v>
      </c>
      <c r="F40" s="35" t="s">
        <v>19</v>
      </c>
      <c r="G40" s="35" t="s">
        <v>19</v>
      </c>
      <c r="H40" s="35" t="s">
        <v>19</v>
      </c>
      <c r="I40" s="35" t="s">
        <v>19</v>
      </c>
      <c r="J40" s="35" t="s">
        <v>19</v>
      </c>
      <c r="K40" s="35" t="s">
        <v>19</v>
      </c>
      <c r="L40" s="35" t="s">
        <v>19</v>
      </c>
      <c r="M40" s="35" t="s">
        <v>19</v>
      </c>
      <c r="N40" s="35" t="s">
        <v>19</v>
      </c>
      <c r="O40" s="35" t="s">
        <v>19</v>
      </c>
      <c r="P40" s="35" t="s">
        <v>19</v>
      </c>
      <c r="Q40" s="35" t="s">
        <v>19</v>
      </c>
      <c r="R40" s="35" t="s">
        <v>19</v>
      </c>
      <c r="S40" s="35" t="s">
        <v>19</v>
      </c>
      <c r="T40" s="35" t="s">
        <v>19</v>
      </c>
      <c r="U40" s="35" t="s">
        <v>19</v>
      </c>
      <c r="V40" s="35" t="s">
        <v>19</v>
      </c>
      <c r="W40" s="35" t="s">
        <v>19</v>
      </c>
      <c r="X40" s="35" t="s">
        <v>19</v>
      </c>
      <c r="Y40" s="35" t="s">
        <v>19</v>
      </c>
      <c r="Z40" s="35" t="s">
        <v>19</v>
      </c>
      <c r="AA40" s="35" t="s">
        <v>19</v>
      </c>
      <c r="AB40" s="35" t="s">
        <v>19</v>
      </c>
      <c r="AC40" s="35" t="s">
        <v>19</v>
      </c>
      <c r="AD40" s="35" t="s">
        <v>19</v>
      </c>
      <c r="AE40" s="35" t="s">
        <v>19</v>
      </c>
      <c r="AF40" s="35" t="s">
        <v>19</v>
      </c>
      <c r="AG40" s="35" t="s">
        <v>19</v>
      </c>
      <c r="AH40" s="35" t="s">
        <v>19</v>
      </c>
      <c r="AI40" s="35" t="s">
        <v>19</v>
      </c>
      <c r="AJ40" s="35" t="s">
        <v>19</v>
      </c>
      <c r="AK40" s="35" t="s">
        <v>19</v>
      </c>
      <c r="AL40" s="35" t="s">
        <v>19</v>
      </c>
      <c r="AM40" s="35" t="s">
        <v>19</v>
      </c>
      <c r="AN40" s="35" t="s">
        <v>19</v>
      </c>
      <c r="AO40" s="35" t="s">
        <v>19</v>
      </c>
      <c r="AP40" s="35" t="s">
        <v>19</v>
      </c>
      <c r="AQ40" s="65">
        <f t="shared" si="0"/>
        <v>0</v>
      </c>
      <c r="AR40" s="77"/>
      <c r="AS40" s="78"/>
      <c r="AT40" s="69"/>
      <c r="AU40" s="78"/>
      <c r="AV40" s="86"/>
      <c r="AW40" s="79"/>
      <c r="AX40" s="86"/>
      <c r="AY40" s="79"/>
      <c r="AZ40" s="32"/>
      <c r="BA40" s="12"/>
      <c r="BB40" s="84"/>
    </row>
    <row r="41" spans="1:54" ht="24.9" customHeight="1" thickBot="1" x14ac:dyDescent="0.45">
      <c r="A41" s="33">
        <v>35</v>
      </c>
      <c r="B41" s="34" t="str">
        <f>'Pauta1-1T'!B41</f>
        <v>SARA DA SILVA BALTAZAR</v>
      </c>
      <c r="C41" s="35" t="s">
        <v>19</v>
      </c>
      <c r="D41" s="35" t="s">
        <v>19</v>
      </c>
      <c r="E41" s="35" t="s">
        <v>19</v>
      </c>
      <c r="F41" s="35" t="s">
        <v>19</v>
      </c>
      <c r="G41" s="35" t="s">
        <v>19</v>
      </c>
      <c r="H41" s="35" t="s">
        <v>19</v>
      </c>
      <c r="I41" s="35" t="s">
        <v>19</v>
      </c>
      <c r="J41" s="35" t="s">
        <v>19</v>
      </c>
      <c r="K41" s="35" t="s">
        <v>19</v>
      </c>
      <c r="L41" s="35" t="s">
        <v>19</v>
      </c>
      <c r="M41" s="35" t="s">
        <v>19</v>
      </c>
      <c r="N41" s="35" t="s">
        <v>19</v>
      </c>
      <c r="O41" s="35" t="s">
        <v>19</v>
      </c>
      <c r="P41" s="35" t="s">
        <v>19</v>
      </c>
      <c r="Q41" s="35" t="s">
        <v>19</v>
      </c>
      <c r="R41" s="35" t="s">
        <v>19</v>
      </c>
      <c r="S41" s="35" t="s">
        <v>19</v>
      </c>
      <c r="T41" s="35" t="s">
        <v>19</v>
      </c>
      <c r="U41" s="35" t="s">
        <v>19</v>
      </c>
      <c r="V41" s="35" t="s">
        <v>19</v>
      </c>
      <c r="W41" s="35" t="s">
        <v>19</v>
      </c>
      <c r="X41" s="35" t="s">
        <v>19</v>
      </c>
      <c r="Y41" s="35" t="s">
        <v>19</v>
      </c>
      <c r="Z41" s="35" t="s">
        <v>19</v>
      </c>
      <c r="AA41" s="35" t="s">
        <v>19</v>
      </c>
      <c r="AB41" s="35" t="s">
        <v>19</v>
      </c>
      <c r="AC41" s="35" t="s">
        <v>19</v>
      </c>
      <c r="AD41" s="35" t="s">
        <v>19</v>
      </c>
      <c r="AE41" s="35" t="s">
        <v>19</v>
      </c>
      <c r="AF41" s="35" t="s">
        <v>19</v>
      </c>
      <c r="AG41" s="35" t="s">
        <v>19</v>
      </c>
      <c r="AH41" s="35" t="s">
        <v>19</v>
      </c>
      <c r="AI41" s="35" t="s">
        <v>19</v>
      </c>
      <c r="AJ41" s="35" t="s">
        <v>19</v>
      </c>
      <c r="AK41" s="35" t="s">
        <v>19</v>
      </c>
      <c r="AL41" s="35" t="s">
        <v>19</v>
      </c>
      <c r="AM41" s="35" t="s">
        <v>19</v>
      </c>
      <c r="AN41" s="35" t="s">
        <v>19</v>
      </c>
      <c r="AO41" s="35" t="s">
        <v>19</v>
      </c>
      <c r="AP41" s="35" t="s">
        <v>19</v>
      </c>
      <c r="AQ41" s="65">
        <f t="shared" si="0"/>
        <v>0</v>
      </c>
      <c r="AR41" s="36"/>
      <c r="AS41" s="37"/>
      <c r="AT41" s="39"/>
      <c r="AU41" s="37"/>
      <c r="AV41" s="40"/>
      <c r="AW41" s="38"/>
      <c r="AX41" s="37"/>
      <c r="AY41" s="38"/>
      <c r="AZ41" s="32"/>
      <c r="BA41" s="12"/>
    </row>
    <row r="42" spans="1:54" ht="24.9" customHeight="1" thickBot="1" x14ac:dyDescent="0.45">
      <c r="A42" s="33">
        <v>36</v>
      </c>
      <c r="B42" s="34" t="str">
        <f>'Pauta1-1T'!B42</f>
        <v>SIMONE SANTOS OLIVEIRA PEREIRA</v>
      </c>
      <c r="C42" s="35" t="s">
        <v>19</v>
      </c>
      <c r="D42" s="35" t="s">
        <v>19</v>
      </c>
      <c r="E42" s="35" t="s">
        <v>19</v>
      </c>
      <c r="F42" s="35" t="s">
        <v>19</v>
      </c>
      <c r="G42" s="35" t="s">
        <v>19</v>
      </c>
      <c r="H42" s="35" t="s">
        <v>19</v>
      </c>
      <c r="I42" s="35" t="s">
        <v>19</v>
      </c>
      <c r="J42" s="35" t="s">
        <v>19</v>
      </c>
      <c r="K42" s="35" t="s">
        <v>19</v>
      </c>
      <c r="L42" s="35" t="s">
        <v>19</v>
      </c>
      <c r="M42" s="35" t="s">
        <v>19</v>
      </c>
      <c r="N42" s="35" t="s">
        <v>19</v>
      </c>
      <c r="O42" s="35" t="s">
        <v>19</v>
      </c>
      <c r="P42" s="35" t="s">
        <v>19</v>
      </c>
      <c r="Q42" s="35" t="s">
        <v>19</v>
      </c>
      <c r="R42" s="35" t="s">
        <v>19</v>
      </c>
      <c r="S42" s="35" t="s">
        <v>19</v>
      </c>
      <c r="T42" s="35" t="s">
        <v>19</v>
      </c>
      <c r="U42" s="35" t="s">
        <v>19</v>
      </c>
      <c r="V42" s="35" t="s">
        <v>19</v>
      </c>
      <c r="W42" s="35" t="s">
        <v>19</v>
      </c>
      <c r="X42" s="35" t="s">
        <v>19</v>
      </c>
      <c r="Y42" s="35" t="s">
        <v>19</v>
      </c>
      <c r="Z42" s="35" t="s">
        <v>19</v>
      </c>
      <c r="AA42" s="35" t="s">
        <v>19</v>
      </c>
      <c r="AB42" s="35" t="s">
        <v>19</v>
      </c>
      <c r="AC42" s="35" t="s">
        <v>19</v>
      </c>
      <c r="AD42" s="35" t="s">
        <v>19</v>
      </c>
      <c r="AE42" s="35" t="s">
        <v>19</v>
      </c>
      <c r="AF42" s="35" t="s">
        <v>19</v>
      </c>
      <c r="AG42" s="35" t="s">
        <v>19</v>
      </c>
      <c r="AH42" s="35" t="s">
        <v>19</v>
      </c>
      <c r="AI42" s="35" t="s">
        <v>19</v>
      </c>
      <c r="AJ42" s="35" t="s">
        <v>19</v>
      </c>
      <c r="AK42" s="35" t="s">
        <v>19</v>
      </c>
      <c r="AL42" s="35" t="s">
        <v>19</v>
      </c>
      <c r="AM42" s="35" t="s">
        <v>19</v>
      </c>
      <c r="AN42" s="35" t="s">
        <v>19</v>
      </c>
      <c r="AO42" s="35" t="s">
        <v>19</v>
      </c>
      <c r="AP42" s="35" t="s">
        <v>19</v>
      </c>
      <c r="AQ42" s="65">
        <f t="shared" si="0"/>
        <v>0</v>
      </c>
      <c r="AR42" s="36"/>
      <c r="AS42" s="37"/>
      <c r="AT42" s="39"/>
      <c r="AU42" s="37"/>
      <c r="AV42" s="40"/>
      <c r="AW42" s="38"/>
      <c r="AX42" s="37"/>
      <c r="AY42" s="38"/>
      <c r="AZ42" s="32"/>
      <c r="BA42" s="12"/>
    </row>
    <row r="43" spans="1:54" ht="24.9" customHeight="1" thickBot="1" x14ac:dyDescent="0.45">
      <c r="A43" s="33">
        <v>37</v>
      </c>
      <c r="B43" s="34" t="str">
        <f>'Pauta1-1T'!B43</f>
        <v>TAYANE MARQUES SILVA</v>
      </c>
      <c r="C43" s="35" t="s">
        <v>19</v>
      </c>
      <c r="D43" s="35" t="s">
        <v>19</v>
      </c>
      <c r="E43" s="35" t="s">
        <v>19</v>
      </c>
      <c r="F43" s="35" t="s">
        <v>19</v>
      </c>
      <c r="G43" s="35" t="s">
        <v>19</v>
      </c>
      <c r="H43" s="35" t="s">
        <v>19</v>
      </c>
      <c r="I43" s="35" t="s">
        <v>19</v>
      </c>
      <c r="J43" s="35" t="s">
        <v>19</v>
      </c>
      <c r="K43" s="35" t="s">
        <v>19</v>
      </c>
      <c r="L43" s="35" t="s">
        <v>19</v>
      </c>
      <c r="M43" s="35" t="s">
        <v>19</v>
      </c>
      <c r="N43" s="35" t="s">
        <v>19</v>
      </c>
      <c r="O43" s="35" t="s">
        <v>19</v>
      </c>
      <c r="P43" s="35" t="s">
        <v>19</v>
      </c>
      <c r="Q43" s="35" t="s">
        <v>19</v>
      </c>
      <c r="R43" s="35" t="s">
        <v>19</v>
      </c>
      <c r="S43" s="35" t="s">
        <v>19</v>
      </c>
      <c r="T43" s="35" t="s">
        <v>19</v>
      </c>
      <c r="U43" s="35" t="s">
        <v>19</v>
      </c>
      <c r="V43" s="35" t="s">
        <v>19</v>
      </c>
      <c r="W43" s="35" t="s">
        <v>19</v>
      </c>
      <c r="X43" s="35" t="s">
        <v>19</v>
      </c>
      <c r="Y43" s="35" t="s">
        <v>19</v>
      </c>
      <c r="Z43" s="35" t="s">
        <v>19</v>
      </c>
      <c r="AA43" s="35" t="s">
        <v>19</v>
      </c>
      <c r="AB43" s="35" t="s">
        <v>19</v>
      </c>
      <c r="AC43" s="35" t="s">
        <v>19</v>
      </c>
      <c r="AD43" s="35" t="s">
        <v>19</v>
      </c>
      <c r="AE43" s="35" t="s">
        <v>19</v>
      </c>
      <c r="AF43" s="35" t="s">
        <v>19</v>
      </c>
      <c r="AG43" s="35" t="s">
        <v>19</v>
      </c>
      <c r="AH43" s="35" t="s">
        <v>19</v>
      </c>
      <c r="AI43" s="35" t="s">
        <v>19</v>
      </c>
      <c r="AJ43" s="35" t="s">
        <v>19</v>
      </c>
      <c r="AK43" s="35" t="s">
        <v>19</v>
      </c>
      <c r="AL43" s="35" t="s">
        <v>19</v>
      </c>
      <c r="AM43" s="35" t="s">
        <v>19</v>
      </c>
      <c r="AN43" s="35" t="s">
        <v>19</v>
      </c>
      <c r="AO43" s="35" t="s">
        <v>19</v>
      </c>
      <c r="AP43" s="35" t="s">
        <v>19</v>
      </c>
      <c r="AQ43" s="65">
        <f t="shared" si="0"/>
        <v>0</v>
      </c>
      <c r="AR43" s="36"/>
      <c r="AS43" s="37"/>
      <c r="AT43" s="39"/>
      <c r="AU43" s="37"/>
      <c r="AV43" s="40"/>
      <c r="AW43" s="38"/>
      <c r="AX43" s="37"/>
      <c r="AY43" s="38"/>
      <c r="AZ43" s="32"/>
      <c r="BA43" s="12"/>
    </row>
    <row r="44" spans="1:54" ht="24.9" customHeight="1" thickBot="1" x14ac:dyDescent="0.45">
      <c r="A44" s="33">
        <v>38</v>
      </c>
      <c r="B44" s="34" t="str">
        <f>'Pauta1-1T'!B44</f>
        <v>THAINARA DA ROCHA MOREIRA BATISTA</v>
      </c>
      <c r="C44" s="35" t="s">
        <v>19</v>
      </c>
      <c r="D44" s="35" t="s">
        <v>19</v>
      </c>
      <c r="E44" s="35" t="s">
        <v>19</v>
      </c>
      <c r="F44" s="35" t="s">
        <v>19</v>
      </c>
      <c r="G44" s="35" t="s">
        <v>19</v>
      </c>
      <c r="H44" s="35" t="s">
        <v>19</v>
      </c>
      <c r="I44" s="35" t="s">
        <v>19</v>
      </c>
      <c r="J44" s="35" t="s">
        <v>19</v>
      </c>
      <c r="K44" s="35" t="s">
        <v>19</v>
      </c>
      <c r="L44" s="35" t="s">
        <v>19</v>
      </c>
      <c r="M44" s="35" t="s">
        <v>19</v>
      </c>
      <c r="N44" s="35" t="s">
        <v>19</v>
      </c>
      <c r="O44" s="35" t="s">
        <v>19</v>
      </c>
      <c r="P44" s="35" t="s">
        <v>19</v>
      </c>
      <c r="Q44" s="35" t="s">
        <v>19</v>
      </c>
      <c r="R44" s="35" t="s">
        <v>19</v>
      </c>
      <c r="S44" s="35" t="s">
        <v>19</v>
      </c>
      <c r="T44" s="35" t="s">
        <v>19</v>
      </c>
      <c r="U44" s="35" t="s">
        <v>19</v>
      </c>
      <c r="V44" s="35" t="s">
        <v>19</v>
      </c>
      <c r="W44" s="35" t="s">
        <v>19</v>
      </c>
      <c r="X44" s="35" t="s">
        <v>19</v>
      </c>
      <c r="Y44" s="35" t="s">
        <v>19</v>
      </c>
      <c r="Z44" s="35" t="s">
        <v>19</v>
      </c>
      <c r="AA44" s="35" t="s">
        <v>19</v>
      </c>
      <c r="AB44" s="35" t="s">
        <v>19</v>
      </c>
      <c r="AC44" s="35" t="s">
        <v>19</v>
      </c>
      <c r="AD44" s="35" t="s">
        <v>19</v>
      </c>
      <c r="AE44" s="35" t="s">
        <v>19</v>
      </c>
      <c r="AF44" s="35" t="s">
        <v>19</v>
      </c>
      <c r="AG44" s="35" t="s">
        <v>19</v>
      </c>
      <c r="AH44" s="35" t="s">
        <v>19</v>
      </c>
      <c r="AI44" s="35" t="s">
        <v>19</v>
      </c>
      <c r="AJ44" s="35" t="s">
        <v>19</v>
      </c>
      <c r="AK44" s="35" t="s">
        <v>19</v>
      </c>
      <c r="AL44" s="35" t="s">
        <v>19</v>
      </c>
      <c r="AM44" s="35" t="s">
        <v>19</v>
      </c>
      <c r="AN44" s="35" t="s">
        <v>19</v>
      </c>
      <c r="AO44" s="35" t="s">
        <v>19</v>
      </c>
      <c r="AP44" s="35" t="s">
        <v>19</v>
      </c>
      <c r="AQ44" s="65">
        <f t="shared" si="0"/>
        <v>0</v>
      </c>
      <c r="AR44" s="36"/>
      <c r="AS44" s="37"/>
      <c r="AT44" s="39"/>
      <c r="AU44" s="37"/>
      <c r="AV44" s="40"/>
      <c r="AW44" s="38"/>
      <c r="AX44" s="37"/>
      <c r="AY44" s="38"/>
      <c r="AZ44" s="32"/>
      <c r="BA44" s="12"/>
    </row>
    <row r="45" spans="1:54" ht="24.9" customHeight="1" thickBot="1" x14ac:dyDescent="0.45">
      <c r="A45" s="33">
        <v>39</v>
      </c>
      <c r="B45" s="34" t="str">
        <f>'Pauta1-1T'!B45</f>
        <v>VICENTE LUIZ BAIAO PASSAMAI</v>
      </c>
      <c r="C45" s="35" t="s">
        <v>19</v>
      </c>
      <c r="D45" s="35" t="s">
        <v>19</v>
      </c>
      <c r="E45" s="35" t="s">
        <v>19</v>
      </c>
      <c r="F45" s="35" t="s">
        <v>19</v>
      </c>
      <c r="G45" s="35" t="s">
        <v>19</v>
      </c>
      <c r="H45" s="35" t="s">
        <v>19</v>
      </c>
      <c r="I45" s="35" t="s">
        <v>19</v>
      </c>
      <c r="J45" s="35" t="s">
        <v>19</v>
      </c>
      <c r="K45" s="35" t="s">
        <v>19</v>
      </c>
      <c r="L45" s="35" t="s">
        <v>19</v>
      </c>
      <c r="M45" s="35" t="s">
        <v>19</v>
      </c>
      <c r="N45" s="35" t="s">
        <v>19</v>
      </c>
      <c r="O45" s="35" t="s">
        <v>19</v>
      </c>
      <c r="P45" s="35" t="s">
        <v>19</v>
      </c>
      <c r="Q45" s="35" t="s">
        <v>19</v>
      </c>
      <c r="R45" s="35" t="s">
        <v>19</v>
      </c>
      <c r="S45" s="35" t="s">
        <v>19</v>
      </c>
      <c r="T45" s="35" t="s">
        <v>19</v>
      </c>
      <c r="U45" s="35" t="s">
        <v>19</v>
      </c>
      <c r="V45" s="35" t="s">
        <v>19</v>
      </c>
      <c r="W45" s="35" t="s">
        <v>19</v>
      </c>
      <c r="X45" s="35" t="s">
        <v>19</v>
      </c>
      <c r="Y45" s="35" t="s">
        <v>19</v>
      </c>
      <c r="Z45" s="35" t="s">
        <v>19</v>
      </c>
      <c r="AA45" s="35" t="s">
        <v>19</v>
      </c>
      <c r="AB45" s="35" t="s">
        <v>19</v>
      </c>
      <c r="AC45" s="35" t="s">
        <v>19</v>
      </c>
      <c r="AD45" s="35" t="s">
        <v>19</v>
      </c>
      <c r="AE45" s="35" t="s">
        <v>19</v>
      </c>
      <c r="AF45" s="35" t="s">
        <v>19</v>
      </c>
      <c r="AG45" s="35" t="s">
        <v>19</v>
      </c>
      <c r="AH45" s="35" t="s">
        <v>19</v>
      </c>
      <c r="AI45" s="35" t="s">
        <v>19</v>
      </c>
      <c r="AJ45" s="35" t="s">
        <v>19</v>
      </c>
      <c r="AK45" s="35" t="s">
        <v>19</v>
      </c>
      <c r="AL45" s="35" t="s">
        <v>19</v>
      </c>
      <c r="AM45" s="35" t="s">
        <v>19</v>
      </c>
      <c r="AN45" s="35" t="s">
        <v>19</v>
      </c>
      <c r="AO45" s="35" t="s">
        <v>19</v>
      </c>
      <c r="AP45" s="35" t="s">
        <v>19</v>
      </c>
      <c r="AQ45" s="65">
        <f t="shared" si="0"/>
        <v>0</v>
      </c>
      <c r="AR45" s="36"/>
      <c r="AS45" s="37"/>
      <c r="AT45" s="39"/>
      <c r="AU45" s="37"/>
      <c r="AV45" s="40"/>
      <c r="AW45" s="38"/>
      <c r="AX45" s="37"/>
      <c r="AY45" s="38"/>
      <c r="AZ45" s="32"/>
      <c r="BA45" s="12"/>
    </row>
    <row r="46" spans="1:54" ht="24.9" customHeight="1" thickBot="1" x14ac:dyDescent="0.45">
      <c r="A46" s="33">
        <v>40</v>
      </c>
      <c r="B46" s="34" t="str">
        <f>'Pauta1-1T'!B46</f>
        <v>VILMA DIAS DA VICTORIA</v>
      </c>
      <c r="C46" s="35" t="s">
        <v>19</v>
      </c>
      <c r="D46" s="35" t="s">
        <v>19</v>
      </c>
      <c r="E46" s="35" t="s">
        <v>19</v>
      </c>
      <c r="F46" s="35" t="s">
        <v>19</v>
      </c>
      <c r="G46" s="35" t="s">
        <v>19</v>
      </c>
      <c r="H46" s="35" t="s">
        <v>19</v>
      </c>
      <c r="I46" s="35" t="s">
        <v>19</v>
      </c>
      <c r="J46" s="35" t="s">
        <v>19</v>
      </c>
      <c r="K46" s="35" t="s">
        <v>19</v>
      </c>
      <c r="L46" s="35" t="s">
        <v>19</v>
      </c>
      <c r="M46" s="35" t="s">
        <v>19</v>
      </c>
      <c r="N46" s="35" t="s">
        <v>19</v>
      </c>
      <c r="O46" s="35" t="s">
        <v>19</v>
      </c>
      <c r="P46" s="35" t="s">
        <v>19</v>
      </c>
      <c r="Q46" s="35" t="s">
        <v>19</v>
      </c>
      <c r="R46" s="35" t="s">
        <v>19</v>
      </c>
      <c r="S46" s="35" t="s">
        <v>19</v>
      </c>
      <c r="T46" s="35" t="s">
        <v>19</v>
      </c>
      <c r="U46" s="35" t="s">
        <v>19</v>
      </c>
      <c r="V46" s="35" t="s">
        <v>19</v>
      </c>
      <c r="W46" s="35" t="s">
        <v>19</v>
      </c>
      <c r="X46" s="35" t="s">
        <v>19</v>
      </c>
      <c r="Y46" s="35" t="s">
        <v>19</v>
      </c>
      <c r="Z46" s="35" t="s">
        <v>19</v>
      </c>
      <c r="AA46" s="35" t="s">
        <v>19</v>
      </c>
      <c r="AB46" s="35" t="s">
        <v>19</v>
      </c>
      <c r="AC46" s="35" t="s">
        <v>19</v>
      </c>
      <c r="AD46" s="35" t="s">
        <v>19</v>
      </c>
      <c r="AE46" s="35" t="s">
        <v>19</v>
      </c>
      <c r="AF46" s="35" t="s">
        <v>19</v>
      </c>
      <c r="AG46" s="35" t="s">
        <v>19</v>
      </c>
      <c r="AH46" s="35" t="s">
        <v>19</v>
      </c>
      <c r="AI46" s="35" t="s">
        <v>19</v>
      </c>
      <c r="AJ46" s="35" t="s">
        <v>19</v>
      </c>
      <c r="AK46" s="35" t="s">
        <v>19</v>
      </c>
      <c r="AL46" s="35" t="s">
        <v>19</v>
      </c>
      <c r="AM46" s="35" t="s">
        <v>19</v>
      </c>
      <c r="AN46" s="35" t="s">
        <v>19</v>
      </c>
      <c r="AO46" s="35" t="s">
        <v>19</v>
      </c>
      <c r="AP46" s="35" t="s">
        <v>19</v>
      </c>
      <c r="AQ46" s="65">
        <f t="shared" si="0"/>
        <v>0</v>
      </c>
      <c r="AR46" s="36"/>
      <c r="AS46" s="37"/>
      <c r="AT46" s="39"/>
      <c r="AU46" s="37"/>
      <c r="AV46" s="40"/>
      <c r="AW46" s="38"/>
      <c r="AX46" s="37"/>
      <c r="AY46" s="38"/>
      <c r="AZ46" s="32"/>
      <c r="BA46" s="12"/>
    </row>
    <row r="47" spans="1:54" ht="24.9" customHeight="1" thickBot="1" x14ac:dyDescent="0.45">
      <c r="A47" s="33">
        <v>41</v>
      </c>
      <c r="B47" s="34" t="str">
        <f>'Pauta1-1T'!B47</f>
        <v>JOSSYARA PEIXOTO VIEIRA</v>
      </c>
      <c r="C47" s="35" t="s">
        <v>19</v>
      </c>
      <c r="D47" s="35" t="s">
        <v>19</v>
      </c>
      <c r="E47" s="35" t="s">
        <v>19</v>
      </c>
      <c r="F47" s="35" t="s">
        <v>19</v>
      </c>
      <c r="G47" s="35" t="s">
        <v>19</v>
      </c>
      <c r="H47" s="35" t="s">
        <v>19</v>
      </c>
      <c r="I47" s="35" t="s">
        <v>19</v>
      </c>
      <c r="J47" s="35" t="s">
        <v>19</v>
      </c>
      <c r="K47" s="35" t="s">
        <v>19</v>
      </c>
      <c r="L47" s="35" t="s">
        <v>19</v>
      </c>
      <c r="M47" s="35" t="s">
        <v>19</v>
      </c>
      <c r="N47" s="35" t="s">
        <v>19</v>
      </c>
      <c r="O47" s="35" t="s">
        <v>19</v>
      </c>
      <c r="P47" s="35" t="s">
        <v>19</v>
      </c>
      <c r="Q47" s="35" t="s">
        <v>19</v>
      </c>
      <c r="R47" s="35" t="s">
        <v>19</v>
      </c>
      <c r="S47" s="35" t="s">
        <v>19</v>
      </c>
      <c r="T47" s="35" t="s">
        <v>19</v>
      </c>
      <c r="U47" s="35" t="s">
        <v>19</v>
      </c>
      <c r="V47" s="35" t="s">
        <v>19</v>
      </c>
      <c r="W47" s="35" t="s">
        <v>19</v>
      </c>
      <c r="X47" s="35" t="s">
        <v>19</v>
      </c>
      <c r="Y47" s="35" t="s">
        <v>19</v>
      </c>
      <c r="Z47" s="35" t="s">
        <v>19</v>
      </c>
      <c r="AA47" s="35" t="s">
        <v>19</v>
      </c>
      <c r="AB47" s="35" t="s">
        <v>19</v>
      </c>
      <c r="AC47" s="35" t="s">
        <v>19</v>
      </c>
      <c r="AD47" s="35" t="s">
        <v>19</v>
      </c>
      <c r="AE47" s="35" t="s">
        <v>19</v>
      </c>
      <c r="AF47" s="35" t="s">
        <v>19</v>
      </c>
      <c r="AG47" s="35" t="s">
        <v>19</v>
      </c>
      <c r="AH47" s="35" t="s">
        <v>19</v>
      </c>
      <c r="AI47" s="35" t="s">
        <v>19</v>
      </c>
      <c r="AJ47" s="35" t="s">
        <v>19</v>
      </c>
      <c r="AK47" s="35" t="s">
        <v>19</v>
      </c>
      <c r="AL47" s="35" t="s">
        <v>19</v>
      </c>
      <c r="AM47" s="35" t="s">
        <v>19</v>
      </c>
      <c r="AN47" s="35" t="s">
        <v>19</v>
      </c>
      <c r="AO47" s="35" t="s">
        <v>19</v>
      </c>
      <c r="AP47" s="35" t="s">
        <v>19</v>
      </c>
      <c r="AQ47" s="65">
        <f t="shared" si="0"/>
        <v>0</v>
      </c>
      <c r="AR47" s="36"/>
      <c r="AS47" s="37"/>
      <c r="AT47" s="39"/>
      <c r="AU47" s="37"/>
      <c r="AV47" s="40"/>
      <c r="AW47" s="38"/>
      <c r="AX47" s="37"/>
      <c r="AY47" s="38"/>
      <c r="AZ47" s="32"/>
      <c r="BA47" s="12"/>
    </row>
    <row r="48" spans="1:54" ht="24.9" customHeight="1" thickBot="1" x14ac:dyDescent="0.45">
      <c r="A48" s="33">
        <v>42</v>
      </c>
      <c r="B48" s="34" t="str">
        <f>'Pauta1-1T'!B48</f>
        <v>LUCINARIA DO ROSARIO DOS SANTOS</v>
      </c>
      <c r="C48" s="35" t="s">
        <v>19</v>
      </c>
      <c r="D48" s="35" t="s">
        <v>19</v>
      </c>
      <c r="E48" s="35" t="s">
        <v>19</v>
      </c>
      <c r="F48" s="35" t="s">
        <v>19</v>
      </c>
      <c r="G48" s="35" t="s">
        <v>19</v>
      </c>
      <c r="H48" s="35" t="s">
        <v>19</v>
      </c>
      <c r="I48" s="35" t="s">
        <v>19</v>
      </c>
      <c r="J48" s="35" t="s">
        <v>19</v>
      </c>
      <c r="K48" s="35" t="s">
        <v>19</v>
      </c>
      <c r="L48" s="35" t="s">
        <v>19</v>
      </c>
      <c r="M48" s="35" t="s">
        <v>19</v>
      </c>
      <c r="N48" s="35" t="s">
        <v>19</v>
      </c>
      <c r="O48" s="35" t="s">
        <v>19</v>
      </c>
      <c r="P48" s="35" t="s">
        <v>19</v>
      </c>
      <c r="Q48" s="35" t="s">
        <v>19</v>
      </c>
      <c r="R48" s="35" t="s">
        <v>19</v>
      </c>
      <c r="S48" s="35" t="s">
        <v>19</v>
      </c>
      <c r="T48" s="35" t="s">
        <v>19</v>
      </c>
      <c r="U48" s="35" t="s">
        <v>19</v>
      </c>
      <c r="V48" s="35" t="s">
        <v>19</v>
      </c>
      <c r="W48" s="35" t="s">
        <v>19</v>
      </c>
      <c r="X48" s="35" t="s">
        <v>19</v>
      </c>
      <c r="Y48" s="35" t="s">
        <v>19</v>
      </c>
      <c r="Z48" s="35" t="s">
        <v>19</v>
      </c>
      <c r="AA48" s="35" t="s">
        <v>19</v>
      </c>
      <c r="AB48" s="35" t="s">
        <v>19</v>
      </c>
      <c r="AC48" s="35" t="s">
        <v>19</v>
      </c>
      <c r="AD48" s="35" t="s">
        <v>19</v>
      </c>
      <c r="AE48" s="35" t="s">
        <v>19</v>
      </c>
      <c r="AF48" s="35" t="s">
        <v>19</v>
      </c>
      <c r="AG48" s="35" t="s">
        <v>19</v>
      </c>
      <c r="AH48" s="35" t="s">
        <v>19</v>
      </c>
      <c r="AI48" s="35" t="s">
        <v>19</v>
      </c>
      <c r="AJ48" s="35" t="s">
        <v>19</v>
      </c>
      <c r="AK48" s="35" t="s">
        <v>19</v>
      </c>
      <c r="AL48" s="35" t="s">
        <v>19</v>
      </c>
      <c r="AM48" s="35" t="s">
        <v>19</v>
      </c>
      <c r="AN48" s="35" t="s">
        <v>19</v>
      </c>
      <c r="AO48" s="35" t="s">
        <v>19</v>
      </c>
      <c r="AP48" s="35" t="s">
        <v>19</v>
      </c>
      <c r="AQ48" s="65">
        <f t="shared" si="0"/>
        <v>0</v>
      </c>
      <c r="AR48" s="36"/>
      <c r="AS48" s="37"/>
      <c r="AT48" s="39"/>
      <c r="AU48" s="37"/>
      <c r="AV48" s="40"/>
      <c r="AW48" s="38">
        <f t="shared" ref="AW48:AW56" si="1">SUM(AR48,AT48,AU48)+SUM(MAX(AS48,AV48))</f>
        <v>0</v>
      </c>
      <c r="AX48" s="37"/>
      <c r="AY48" s="38">
        <f t="shared" ref="AY48:AY56" si="2">INT(AZ48)+IF(AZ48-INT(AZ48)&lt;0.25,0,IF(AZ48-INT(AZ48)&lt;0.5,0,1))</f>
        <v>0</v>
      </c>
      <c r="AZ48" s="32">
        <f t="shared" ref="AZ48:AZ56" si="3">LARGE(AW48:AX48,1)</f>
        <v>0</v>
      </c>
      <c r="BA48" s="12"/>
    </row>
    <row r="49" spans="1:53" ht="24.9" customHeight="1" thickBot="1" x14ac:dyDescent="0.45">
      <c r="A49" s="33">
        <v>43</v>
      </c>
      <c r="B49" s="34" t="str">
        <f>'Pauta1-1T'!B49</f>
        <v>RENAN DOS SANTOS BORGES</v>
      </c>
      <c r="C49" s="35" t="s">
        <v>19</v>
      </c>
      <c r="D49" s="35" t="s">
        <v>19</v>
      </c>
      <c r="E49" s="35" t="s">
        <v>19</v>
      </c>
      <c r="F49" s="35" t="s">
        <v>19</v>
      </c>
      <c r="G49" s="35" t="s">
        <v>19</v>
      </c>
      <c r="H49" s="35" t="s">
        <v>19</v>
      </c>
      <c r="I49" s="35" t="s">
        <v>19</v>
      </c>
      <c r="J49" s="35" t="s">
        <v>19</v>
      </c>
      <c r="K49" s="35" t="s">
        <v>19</v>
      </c>
      <c r="L49" s="35" t="s">
        <v>19</v>
      </c>
      <c r="M49" s="35" t="s">
        <v>19</v>
      </c>
      <c r="N49" s="35" t="s">
        <v>19</v>
      </c>
      <c r="O49" s="35" t="s">
        <v>19</v>
      </c>
      <c r="P49" s="35" t="s">
        <v>19</v>
      </c>
      <c r="Q49" s="35" t="s">
        <v>19</v>
      </c>
      <c r="R49" s="35" t="s">
        <v>19</v>
      </c>
      <c r="S49" s="35" t="s">
        <v>19</v>
      </c>
      <c r="T49" s="35" t="s">
        <v>19</v>
      </c>
      <c r="U49" s="35" t="s">
        <v>19</v>
      </c>
      <c r="V49" s="35" t="s">
        <v>19</v>
      </c>
      <c r="W49" s="35" t="s">
        <v>19</v>
      </c>
      <c r="X49" s="35" t="s">
        <v>19</v>
      </c>
      <c r="Y49" s="35" t="s">
        <v>19</v>
      </c>
      <c r="Z49" s="35" t="s">
        <v>19</v>
      </c>
      <c r="AA49" s="35" t="s">
        <v>19</v>
      </c>
      <c r="AB49" s="35" t="s">
        <v>19</v>
      </c>
      <c r="AC49" s="35" t="s">
        <v>19</v>
      </c>
      <c r="AD49" s="35" t="s">
        <v>19</v>
      </c>
      <c r="AE49" s="35" t="s">
        <v>19</v>
      </c>
      <c r="AF49" s="35" t="s">
        <v>19</v>
      </c>
      <c r="AG49" s="35" t="s">
        <v>19</v>
      </c>
      <c r="AH49" s="35" t="s">
        <v>19</v>
      </c>
      <c r="AI49" s="35" t="s">
        <v>19</v>
      </c>
      <c r="AJ49" s="35" t="s">
        <v>19</v>
      </c>
      <c r="AK49" s="35" t="s">
        <v>19</v>
      </c>
      <c r="AL49" s="35" t="s">
        <v>19</v>
      </c>
      <c r="AM49" s="35" t="s">
        <v>19</v>
      </c>
      <c r="AN49" s="35" t="s">
        <v>19</v>
      </c>
      <c r="AO49" s="35" t="s">
        <v>19</v>
      </c>
      <c r="AP49" s="35" t="s">
        <v>19</v>
      </c>
      <c r="AQ49" s="65">
        <f t="shared" si="0"/>
        <v>0</v>
      </c>
      <c r="AR49" s="36"/>
      <c r="AS49" s="37"/>
      <c r="AT49" s="39"/>
      <c r="AU49" s="37"/>
      <c r="AV49" s="40"/>
      <c r="AW49" s="38">
        <f t="shared" si="1"/>
        <v>0</v>
      </c>
      <c r="AX49" s="37"/>
      <c r="AY49" s="38">
        <f t="shared" si="2"/>
        <v>0</v>
      </c>
      <c r="AZ49" s="32">
        <f t="shared" si="3"/>
        <v>0</v>
      </c>
      <c r="BA49" s="12"/>
    </row>
    <row r="50" spans="1:53" ht="24.9" customHeight="1" thickBot="1" x14ac:dyDescent="0.45">
      <c r="A50" s="33">
        <v>44</v>
      </c>
      <c r="B50" s="34">
        <f>'Pauta1-1T'!B50</f>
        <v>0</v>
      </c>
      <c r="C50" s="35" t="s">
        <v>19</v>
      </c>
      <c r="D50" s="35" t="s">
        <v>19</v>
      </c>
      <c r="E50" s="35" t="s">
        <v>19</v>
      </c>
      <c r="F50" s="35" t="s">
        <v>19</v>
      </c>
      <c r="G50" s="35" t="s">
        <v>19</v>
      </c>
      <c r="H50" s="35" t="s">
        <v>19</v>
      </c>
      <c r="I50" s="35" t="s">
        <v>19</v>
      </c>
      <c r="J50" s="35" t="s">
        <v>19</v>
      </c>
      <c r="K50" s="35" t="s">
        <v>19</v>
      </c>
      <c r="L50" s="35" t="s">
        <v>19</v>
      </c>
      <c r="M50" s="35" t="s">
        <v>19</v>
      </c>
      <c r="N50" s="35" t="s">
        <v>19</v>
      </c>
      <c r="O50" s="35" t="s">
        <v>19</v>
      </c>
      <c r="P50" s="35" t="s">
        <v>19</v>
      </c>
      <c r="Q50" s="35" t="s">
        <v>19</v>
      </c>
      <c r="R50" s="35" t="s">
        <v>19</v>
      </c>
      <c r="S50" s="35" t="s">
        <v>19</v>
      </c>
      <c r="T50" s="35" t="s">
        <v>19</v>
      </c>
      <c r="U50" s="35" t="s">
        <v>19</v>
      </c>
      <c r="V50" s="35" t="s">
        <v>19</v>
      </c>
      <c r="W50" s="35" t="s">
        <v>19</v>
      </c>
      <c r="X50" s="35" t="s">
        <v>19</v>
      </c>
      <c r="Y50" s="35" t="s">
        <v>19</v>
      </c>
      <c r="Z50" s="35" t="s">
        <v>19</v>
      </c>
      <c r="AA50" s="35" t="s">
        <v>19</v>
      </c>
      <c r="AB50" s="35" t="s">
        <v>19</v>
      </c>
      <c r="AC50" s="35" t="s">
        <v>19</v>
      </c>
      <c r="AD50" s="35" t="s">
        <v>19</v>
      </c>
      <c r="AE50" s="35" t="s">
        <v>19</v>
      </c>
      <c r="AF50" s="35" t="s">
        <v>19</v>
      </c>
      <c r="AG50" s="35" t="s">
        <v>19</v>
      </c>
      <c r="AH50" s="35" t="s">
        <v>19</v>
      </c>
      <c r="AI50" s="35" t="s">
        <v>19</v>
      </c>
      <c r="AJ50" s="35" t="s">
        <v>19</v>
      </c>
      <c r="AK50" s="35" t="s">
        <v>19</v>
      </c>
      <c r="AL50" s="35" t="s">
        <v>19</v>
      </c>
      <c r="AM50" s="35" t="s">
        <v>19</v>
      </c>
      <c r="AN50" s="35" t="s">
        <v>19</v>
      </c>
      <c r="AO50" s="35" t="s">
        <v>19</v>
      </c>
      <c r="AP50" s="35" t="s">
        <v>19</v>
      </c>
      <c r="AQ50" s="65">
        <f t="shared" si="0"/>
        <v>0</v>
      </c>
      <c r="AR50" s="36"/>
      <c r="AS50" s="37"/>
      <c r="AT50" s="39"/>
      <c r="AU50" s="37"/>
      <c r="AV50" s="40"/>
      <c r="AW50" s="38">
        <f t="shared" si="1"/>
        <v>0</v>
      </c>
      <c r="AX50" s="37"/>
      <c r="AY50" s="38">
        <f t="shared" si="2"/>
        <v>0</v>
      </c>
      <c r="AZ50" s="32">
        <f t="shared" si="3"/>
        <v>0</v>
      </c>
      <c r="BA50" s="12"/>
    </row>
    <row r="51" spans="1:53" ht="24.9" customHeight="1" thickBot="1" x14ac:dyDescent="0.45">
      <c r="A51" s="33">
        <v>45</v>
      </c>
      <c r="B51" s="34">
        <f>'Pauta1-1T'!B51</f>
        <v>0</v>
      </c>
      <c r="C51" s="35" t="s">
        <v>19</v>
      </c>
      <c r="D51" s="35" t="s">
        <v>19</v>
      </c>
      <c r="E51" s="35" t="s">
        <v>19</v>
      </c>
      <c r="F51" s="35" t="s">
        <v>19</v>
      </c>
      <c r="G51" s="35" t="s">
        <v>19</v>
      </c>
      <c r="H51" s="35" t="s">
        <v>19</v>
      </c>
      <c r="I51" s="35" t="s">
        <v>19</v>
      </c>
      <c r="J51" s="35" t="s">
        <v>19</v>
      </c>
      <c r="K51" s="35" t="s">
        <v>19</v>
      </c>
      <c r="L51" s="35" t="s">
        <v>19</v>
      </c>
      <c r="M51" s="35" t="s">
        <v>19</v>
      </c>
      <c r="N51" s="35" t="s">
        <v>19</v>
      </c>
      <c r="O51" s="35" t="s">
        <v>19</v>
      </c>
      <c r="P51" s="35" t="s">
        <v>19</v>
      </c>
      <c r="Q51" s="35" t="s">
        <v>19</v>
      </c>
      <c r="R51" s="35" t="s">
        <v>19</v>
      </c>
      <c r="S51" s="35" t="s">
        <v>19</v>
      </c>
      <c r="T51" s="35" t="s">
        <v>19</v>
      </c>
      <c r="U51" s="35" t="s">
        <v>19</v>
      </c>
      <c r="V51" s="35" t="s">
        <v>19</v>
      </c>
      <c r="W51" s="35" t="s">
        <v>19</v>
      </c>
      <c r="X51" s="35" t="s">
        <v>19</v>
      </c>
      <c r="Y51" s="35" t="s">
        <v>19</v>
      </c>
      <c r="Z51" s="35" t="s">
        <v>19</v>
      </c>
      <c r="AA51" s="35" t="s">
        <v>19</v>
      </c>
      <c r="AB51" s="35" t="s">
        <v>19</v>
      </c>
      <c r="AC51" s="35" t="s">
        <v>19</v>
      </c>
      <c r="AD51" s="35" t="s">
        <v>19</v>
      </c>
      <c r="AE51" s="35" t="s">
        <v>19</v>
      </c>
      <c r="AF51" s="35" t="s">
        <v>19</v>
      </c>
      <c r="AG51" s="35" t="s">
        <v>19</v>
      </c>
      <c r="AH51" s="35" t="s">
        <v>19</v>
      </c>
      <c r="AI51" s="35" t="s">
        <v>19</v>
      </c>
      <c r="AJ51" s="35" t="s">
        <v>19</v>
      </c>
      <c r="AK51" s="35" t="s">
        <v>19</v>
      </c>
      <c r="AL51" s="35" t="s">
        <v>19</v>
      </c>
      <c r="AM51" s="35" t="s">
        <v>19</v>
      </c>
      <c r="AN51" s="35" t="s">
        <v>19</v>
      </c>
      <c r="AO51" s="35" t="s">
        <v>19</v>
      </c>
      <c r="AP51" s="35" t="s">
        <v>19</v>
      </c>
      <c r="AQ51" s="65">
        <f t="shared" si="0"/>
        <v>0</v>
      </c>
      <c r="AR51" s="36"/>
      <c r="AS51" s="37"/>
      <c r="AT51" s="39"/>
      <c r="AU51" s="37"/>
      <c r="AV51" s="40"/>
      <c r="AW51" s="38">
        <f t="shared" si="1"/>
        <v>0</v>
      </c>
      <c r="AX51" s="37"/>
      <c r="AY51" s="38">
        <f t="shared" si="2"/>
        <v>0</v>
      </c>
      <c r="AZ51" s="32">
        <f t="shared" si="3"/>
        <v>0</v>
      </c>
      <c r="BA51" s="12"/>
    </row>
    <row r="52" spans="1:53" ht="30.75" customHeight="1" thickBot="1" x14ac:dyDescent="0.45">
      <c r="A52" s="33">
        <v>46</v>
      </c>
      <c r="B52" s="34">
        <f>'Pauta1-1T'!B52</f>
        <v>0</v>
      </c>
      <c r="C52" s="35" t="s">
        <v>19</v>
      </c>
      <c r="D52" s="35" t="s">
        <v>19</v>
      </c>
      <c r="E52" s="35" t="s">
        <v>19</v>
      </c>
      <c r="F52" s="35" t="s">
        <v>19</v>
      </c>
      <c r="G52" s="35" t="s">
        <v>19</v>
      </c>
      <c r="H52" s="35" t="s">
        <v>19</v>
      </c>
      <c r="I52" s="35" t="s">
        <v>19</v>
      </c>
      <c r="J52" s="35" t="s">
        <v>19</v>
      </c>
      <c r="K52" s="35" t="s">
        <v>19</v>
      </c>
      <c r="L52" s="35" t="s">
        <v>19</v>
      </c>
      <c r="M52" s="35" t="s">
        <v>19</v>
      </c>
      <c r="N52" s="35" t="s">
        <v>19</v>
      </c>
      <c r="O52" s="35" t="s">
        <v>19</v>
      </c>
      <c r="P52" s="35" t="s">
        <v>19</v>
      </c>
      <c r="Q52" s="35" t="s">
        <v>19</v>
      </c>
      <c r="R52" s="35" t="s">
        <v>19</v>
      </c>
      <c r="S52" s="35" t="s">
        <v>19</v>
      </c>
      <c r="T52" s="35" t="s">
        <v>19</v>
      </c>
      <c r="U52" s="35" t="s">
        <v>19</v>
      </c>
      <c r="V52" s="35" t="s">
        <v>19</v>
      </c>
      <c r="W52" s="35" t="s">
        <v>19</v>
      </c>
      <c r="X52" s="35" t="s">
        <v>19</v>
      </c>
      <c r="Y52" s="35" t="s">
        <v>19</v>
      </c>
      <c r="Z52" s="35" t="s">
        <v>19</v>
      </c>
      <c r="AA52" s="35" t="s">
        <v>19</v>
      </c>
      <c r="AB52" s="35" t="s">
        <v>19</v>
      </c>
      <c r="AC52" s="35" t="s">
        <v>19</v>
      </c>
      <c r="AD52" s="35" t="s">
        <v>19</v>
      </c>
      <c r="AE52" s="35" t="s">
        <v>19</v>
      </c>
      <c r="AF52" s="35" t="s">
        <v>19</v>
      </c>
      <c r="AG52" s="35" t="s">
        <v>19</v>
      </c>
      <c r="AH52" s="35" t="s">
        <v>19</v>
      </c>
      <c r="AI52" s="35" t="s">
        <v>19</v>
      </c>
      <c r="AJ52" s="35" t="s">
        <v>19</v>
      </c>
      <c r="AK52" s="35" t="s">
        <v>19</v>
      </c>
      <c r="AL52" s="35" t="s">
        <v>19</v>
      </c>
      <c r="AM52" s="35" t="s">
        <v>19</v>
      </c>
      <c r="AN52" s="35" t="s">
        <v>19</v>
      </c>
      <c r="AO52" s="35" t="s">
        <v>19</v>
      </c>
      <c r="AP52" s="35" t="s">
        <v>19</v>
      </c>
      <c r="AQ52" s="65">
        <f t="shared" si="0"/>
        <v>0</v>
      </c>
      <c r="AR52" s="36"/>
      <c r="AS52" s="37"/>
      <c r="AT52" s="39"/>
      <c r="AU52" s="37"/>
      <c r="AV52" s="40"/>
      <c r="AW52" s="38">
        <f t="shared" si="1"/>
        <v>0</v>
      </c>
      <c r="AX52" s="37"/>
      <c r="AY52" s="38">
        <f t="shared" si="2"/>
        <v>0</v>
      </c>
      <c r="AZ52" s="32">
        <f t="shared" si="3"/>
        <v>0</v>
      </c>
      <c r="BA52" s="12"/>
    </row>
    <row r="53" spans="1:53" ht="30.75" customHeight="1" thickBot="1" x14ac:dyDescent="0.45">
      <c r="A53" s="33">
        <v>47</v>
      </c>
      <c r="B53" s="34">
        <f>'Pauta1-1T'!B53</f>
        <v>0</v>
      </c>
      <c r="C53" s="35" t="s">
        <v>19</v>
      </c>
      <c r="D53" s="35" t="s">
        <v>19</v>
      </c>
      <c r="E53" s="35" t="s">
        <v>19</v>
      </c>
      <c r="F53" s="35" t="s">
        <v>19</v>
      </c>
      <c r="G53" s="35" t="s">
        <v>19</v>
      </c>
      <c r="H53" s="35" t="s">
        <v>19</v>
      </c>
      <c r="I53" s="35" t="s">
        <v>19</v>
      </c>
      <c r="J53" s="35" t="s">
        <v>19</v>
      </c>
      <c r="K53" s="35" t="s">
        <v>19</v>
      </c>
      <c r="L53" s="35" t="s">
        <v>19</v>
      </c>
      <c r="M53" s="35" t="s">
        <v>19</v>
      </c>
      <c r="N53" s="35" t="s">
        <v>19</v>
      </c>
      <c r="O53" s="35" t="s">
        <v>19</v>
      </c>
      <c r="P53" s="35" t="s">
        <v>19</v>
      </c>
      <c r="Q53" s="35" t="s">
        <v>19</v>
      </c>
      <c r="R53" s="35" t="s">
        <v>19</v>
      </c>
      <c r="S53" s="35" t="s">
        <v>19</v>
      </c>
      <c r="T53" s="35" t="s">
        <v>19</v>
      </c>
      <c r="U53" s="35" t="s">
        <v>19</v>
      </c>
      <c r="V53" s="35" t="s">
        <v>19</v>
      </c>
      <c r="W53" s="35" t="s">
        <v>19</v>
      </c>
      <c r="X53" s="35" t="s">
        <v>19</v>
      </c>
      <c r="Y53" s="35" t="s">
        <v>19</v>
      </c>
      <c r="Z53" s="35" t="s">
        <v>19</v>
      </c>
      <c r="AA53" s="35" t="s">
        <v>19</v>
      </c>
      <c r="AB53" s="35" t="s">
        <v>19</v>
      </c>
      <c r="AC53" s="35" t="s">
        <v>19</v>
      </c>
      <c r="AD53" s="35" t="s">
        <v>19</v>
      </c>
      <c r="AE53" s="35" t="s">
        <v>19</v>
      </c>
      <c r="AF53" s="35" t="s">
        <v>19</v>
      </c>
      <c r="AG53" s="35" t="s">
        <v>19</v>
      </c>
      <c r="AH53" s="35" t="s">
        <v>19</v>
      </c>
      <c r="AI53" s="35" t="s">
        <v>19</v>
      </c>
      <c r="AJ53" s="35" t="s">
        <v>19</v>
      </c>
      <c r="AK53" s="35" t="s">
        <v>19</v>
      </c>
      <c r="AL53" s="35" t="s">
        <v>19</v>
      </c>
      <c r="AM53" s="35" t="s">
        <v>19</v>
      </c>
      <c r="AN53" s="35" t="s">
        <v>19</v>
      </c>
      <c r="AO53" s="35" t="s">
        <v>19</v>
      </c>
      <c r="AP53" s="35" t="s">
        <v>19</v>
      </c>
      <c r="AQ53" s="65">
        <f t="shared" si="0"/>
        <v>0</v>
      </c>
      <c r="AR53" s="36"/>
      <c r="AS53" s="37"/>
      <c r="AT53" s="39"/>
      <c r="AU53" s="37"/>
      <c r="AV53" s="40"/>
      <c r="AW53" s="38">
        <f t="shared" si="1"/>
        <v>0</v>
      </c>
      <c r="AX53" s="37"/>
      <c r="AY53" s="38">
        <f t="shared" si="2"/>
        <v>0</v>
      </c>
      <c r="AZ53" s="32">
        <f t="shared" si="3"/>
        <v>0</v>
      </c>
      <c r="BA53" s="12"/>
    </row>
    <row r="54" spans="1:53" ht="30.75" customHeight="1" thickBot="1" x14ac:dyDescent="0.45">
      <c r="A54" s="33">
        <v>48</v>
      </c>
      <c r="B54" s="34">
        <f>'Pauta1-1T'!B54</f>
        <v>0</v>
      </c>
      <c r="C54" s="35" t="s">
        <v>19</v>
      </c>
      <c r="D54" s="35" t="s">
        <v>19</v>
      </c>
      <c r="E54" s="35" t="s">
        <v>19</v>
      </c>
      <c r="F54" s="35" t="s">
        <v>19</v>
      </c>
      <c r="G54" s="35" t="s">
        <v>19</v>
      </c>
      <c r="H54" s="35" t="s">
        <v>19</v>
      </c>
      <c r="I54" s="35" t="s">
        <v>19</v>
      </c>
      <c r="J54" s="35" t="s">
        <v>19</v>
      </c>
      <c r="K54" s="35" t="s">
        <v>19</v>
      </c>
      <c r="L54" s="35" t="s">
        <v>19</v>
      </c>
      <c r="M54" s="35" t="s">
        <v>19</v>
      </c>
      <c r="N54" s="35" t="s">
        <v>19</v>
      </c>
      <c r="O54" s="35" t="s">
        <v>19</v>
      </c>
      <c r="P54" s="35" t="s">
        <v>19</v>
      </c>
      <c r="Q54" s="35" t="s">
        <v>19</v>
      </c>
      <c r="R54" s="35" t="s">
        <v>19</v>
      </c>
      <c r="S54" s="35" t="s">
        <v>19</v>
      </c>
      <c r="T54" s="35" t="s">
        <v>19</v>
      </c>
      <c r="U54" s="35" t="s">
        <v>19</v>
      </c>
      <c r="V54" s="35" t="s">
        <v>19</v>
      </c>
      <c r="W54" s="35" t="s">
        <v>19</v>
      </c>
      <c r="X54" s="35" t="s">
        <v>19</v>
      </c>
      <c r="Y54" s="35" t="s">
        <v>19</v>
      </c>
      <c r="Z54" s="35" t="s">
        <v>19</v>
      </c>
      <c r="AA54" s="35" t="s">
        <v>19</v>
      </c>
      <c r="AB54" s="35" t="s">
        <v>19</v>
      </c>
      <c r="AC54" s="35" t="s">
        <v>19</v>
      </c>
      <c r="AD54" s="35" t="s">
        <v>19</v>
      </c>
      <c r="AE54" s="35" t="s">
        <v>19</v>
      </c>
      <c r="AF54" s="35" t="s">
        <v>19</v>
      </c>
      <c r="AG54" s="35" t="s">
        <v>19</v>
      </c>
      <c r="AH54" s="35" t="s">
        <v>19</v>
      </c>
      <c r="AI54" s="35" t="s">
        <v>19</v>
      </c>
      <c r="AJ54" s="35" t="s">
        <v>19</v>
      </c>
      <c r="AK54" s="35" t="s">
        <v>19</v>
      </c>
      <c r="AL54" s="35" t="s">
        <v>19</v>
      </c>
      <c r="AM54" s="35" t="s">
        <v>19</v>
      </c>
      <c r="AN54" s="35" t="s">
        <v>19</v>
      </c>
      <c r="AO54" s="35" t="s">
        <v>19</v>
      </c>
      <c r="AP54" s="35" t="s">
        <v>19</v>
      </c>
      <c r="AQ54" s="65">
        <f t="shared" si="0"/>
        <v>0</v>
      </c>
      <c r="AR54" s="36"/>
      <c r="AS54" s="37"/>
      <c r="AT54" s="39"/>
      <c r="AU54" s="37"/>
      <c r="AV54" s="40"/>
      <c r="AW54" s="38">
        <f t="shared" si="1"/>
        <v>0</v>
      </c>
      <c r="AX54" s="37"/>
      <c r="AY54" s="38">
        <f t="shared" si="2"/>
        <v>0</v>
      </c>
      <c r="AZ54" s="32">
        <f t="shared" si="3"/>
        <v>0</v>
      </c>
      <c r="BA54" s="12"/>
    </row>
    <row r="55" spans="1:53" ht="30.75" customHeight="1" thickBot="1" x14ac:dyDescent="0.45">
      <c r="A55" s="33">
        <v>49</v>
      </c>
      <c r="B55" s="34">
        <f>'Pauta1-1T'!B55</f>
        <v>0</v>
      </c>
      <c r="C55" s="35" t="s">
        <v>19</v>
      </c>
      <c r="D55" s="35" t="s">
        <v>19</v>
      </c>
      <c r="E55" s="35" t="s">
        <v>19</v>
      </c>
      <c r="F55" s="35" t="s">
        <v>19</v>
      </c>
      <c r="G55" s="35" t="s">
        <v>19</v>
      </c>
      <c r="H55" s="35" t="s">
        <v>19</v>
      </c>
      <c r="I55" s="35" t="s">
        <v>19</v>
      </c>
      <c r="J55" s="35" t="s">
        <v>19</v>
      </c>
      <c r="K55" s="35" t="s">
        <v>19</v>
      </c>
      <c r="L55" s="35" t="s">
        <v>19</v>
      </c>
      <c r="M55" s="35" t="s">
        <v>19</v>
      </c>
      <c r="N55" s="35" t="s">
        <v>19</v>
      </c>
      <c r="O55" s="35" t="s">
        <v>19</v>
      </c>
      <c r="P55" s="35" t="s">
        <v>19</v>
      </c>
      <c r="Q55" s="35" t="s">
        <v>19</v>
      </c>
      <c r="R55" s="35" t="s">
        <v>19</v>
      </c>
      <c r="S55" s="35" t="s">
        <v>19</v>
      </c>
      <c r="T55" s="35" t="s">
        <v>19</v>
      </c>
      <c r="U55" s="35" t="s">
        <v>19</v>
      </c>
      <c r="V55" s="35" t="s">
        <v>19</v>
      </c>
      <c r="W55" s="35" t="s">
        <v>19</v>
      </c>
      <c r="X55" s="35" t="s">
        <v>19</v>
      </c>
      <c r="Y55" s="35" t="s">
        <v>19</v>
      </c>
      <c r="Z55" s="35" t="s">
        <v>19</v>
      </c>
      <c r="AA55" s="35" t="s">
        <v>19</v>
      </c>
      <c r="AB55" s="35" t="s">
        <v>19</v>
      </c>
      <c r="AC55" s="35" t="s">
        <v>19</v>
      </c>
      <c r="AD55" s="35" t="s">
        <v>19</v>
      </c>
      <c r="AE55" s="35" t="s">
        <v>19</v>
      </c>
      <c r="AF55" s="35" t="s">
        <v>19</v>
      </c>
      <c r="AG55" s="35" t="s">
        <v>19</v>
      </c>
      <c r="AH55" s="35" t="s">
        <v>19</v>
      </c>
      <c r="AI55" s="35" t="s">
        <v>19</v>
      </c>
      <c r="AJ55" s="35" t="s">
        <v>19</v>
      </c>
      <c r="AK55" s="35" t="s">
        <v>19</v>
      </c>
      <c r="AL55" s="35" t="s">
        <v>19</v>
      </c>
      <c r="AM55" s="35" t="s">
        <v>19</v>
      </c>
      <c r="AN55" s="35" t="s">
        <v>19</v>
      </c>
      <c r="AO55" s="35" t="s">
        <v>19</v>
      </c>
      <c r="AP55" s="35" t="s">
        <v>19</v>
      </c>
      <c r="AQ55" s="65">
        <f t="shared" si="0"/>
        <v>0</v>
      </c>
      <c r="AR55" s="36"/>
      <c r="AS55" s="37"/>
      <c r="AT55" s="39"/>
      <c r="AU55" s="37"/>
      <c r="AV55" s="40"/>
      <c r="AW55" s="38">
        <f t="shared" si="1"/>
        <v>0</v>
      </c>
      <c r="AX55" s="37"/>
      <c r="AY55" s="38">
        <f t="shared" si="2"/>
        <v>0</v>
      </c>
      <c r="AZ55" s="32">
        <f t="shared" si="3"/>
        <v>0</v>
      </c>
      <c r="BA55" s="12"/>
    </row>
    <row r="56" spans="1:53" ht="30.75" customHeight="1" thickBot="1" x14ac:dyDescent="0.45">
      <c r="A56" s="33">
        <v>50</v>
      </c>
      <c r="B56" s="34">
        <f>'Pauta1-1T'!B56</f>
        <v>0</v>
      </c>
      <c r="C56" s="35" t="s">
        <v>19</v>
      </c>
      <c r="D56" s="35" t="s">
        <v>19</v>
      </c>
      <c r="E56" s="35" t="s">
        <v>19</v>
      </c>
      <c r="F56" s="35" t="s">
        <v>19</v>
      </c>
      <c r="G56" s="35" t="s">
        <v>19</v>
      </c>
      <c r="H56" s="35" t="s">
        <v>19</v>
      </c>
      <c r="I56" s="35" t="s">
        <v>19</v>
      </c>
      <c r="J56" s="35" t="s">
        <v>19</v>
      </c>
      <c r="K56" s="35" t="s">
        <v>19</v>
      </c>
      <c r="L56" s="35" t="s">
        <v>19</v>
      </c>
      <c r="M56" s="35" t="s">
        <v>19</v>
      </c>
      <c r="N56" s="35" t="s">
        <v>19</v>
      </c>
      <c r="O56" s="35" t="s">
        <v>19</v>
      </c>
      <c r="P56" s="35" t="s">
        <v>19</v>
      </c>
      <c r="Q56" s="35" t="s">
        <v>19</v>
      </c>
      <c r="R56" s="35" t="s">
        <v>19</v>
      </c>
      <c r="S56" s="35" t="s">
        <v>19</v>
      </c>
      <c r="T56" s="35" t="s">
        <v>19</v>
      </c>
      <c r="U56" s="35" t="s">
        <v>19</v>
      </c>
      <c r="V56" s="35" t="s">
        <v>19</v>
      </c>
      <c r="W56" s="35" t="s">
        <v>19</v>
      </c>
      <c r="X56" s="35" t="s">
        <v>19</v>
      </c>
      <c r="Y56" s="35" t="s">
        <v>19</v>
      </c>
      <c r="Z56" s="35" t="s">
        <v>19</v>
      </c>
      <c r="AA56" s="35" t="s">
        <v>19</v>
      </c>
      <c r="AB56" s="35" t="s">
        <v>19</v>
      </c>
      <c r="AC56" s="35" t="s">
        <v>19</v>
      </c>
      <c r="AD56" s="35" t="s">
        <v>19</v>
      </c>
      <c r="AE56" s="35" t="s">
        <v>19</v>
      </c>
      <c r="AF56" s="35" t="s">
        <v>19</v>
      </c>
      <c r="AG56" s="35" t="s">
        <v>19</v>
      </c>
      <c r="AH56" s="35" t="s">
        <v>19</v>
      </c>
      <c r="AI56" s="35" t="s">
        <v>19</v>
      </c>
      <c r="AJ56" s="35" t="s">
        <v>19</v>
      </c>
      <c r="AK56" s="35" t="s">
        <v>19</v>
      </c>
      <c r="AL56" s="35" t="s">
        <v>19</v>
      </c>
      <c r="AM56" s="35" t="s">
        <v>19</v>
      </c>
      <c r="AN56" s="35" t="s">
        <v>19</v>
      </c>
      <c r="AO56" s="35" t="s">
        <v>19</v>
      </c>
      <c r="AP56" s="35" t="s">
        <v>19</v>
      </c>
      <c r="AQ56" s="65">
        <f t="shared" si="0"/>
        <v>0</v>
      </c>
      <c r="AR56" s="36"/>
      <c r="AS56" s="37"/>
      <c r="AT56" s="39"/>
      <c r="AU56" s="37"/>
      <c r="AV56" s="40"/>
      <c r="AW56" s="38">
        <f t="shared" si="1"/>
        <v>0</v>
      </c>
      <c r="AX56" s="37"/>
      <c r="AY56" s="38">
        <f t="shared" si="2"/>
        <v>0</v>
      </c>
      <c r="AZ56" s="32">
        <f t="shared" si="3"/>
        <v>0</v>
      </c>
      <c r="BA56" s="12"/>
    </row>
  </sheetData>
  <mergeCells count="52">
    <mergeCell ref="AY2:AY6"/>
    <mergeCell ref="AH4:AH6"/>
    <mergeCell ref="AE4:AE6"/>
    <mergeCell ref="AV2:AV6"/>
    <mergeCell ref="AR2:AU2"/>
    <mergeCell ref="AW2:AW6"/>
    <mergeCell ref="AI4:AI6"/>
    <mergeCell ref="AJ4:AJ6"/>
    <mergeCell ref="AX2:AX6"/>
    <mergeCell ref="AO4:AO6"/>
    <mergeCell ref="AP4:AP6"/>
    <mergeCell ref="AQ4:AQ5"/>
    <mergeCell ref="AL4:AL6"/>
    <mergeCell ref="AM4:AM6"/>
    <mergeCell ref="AN4:AN6"/>
    <mergeCell ref="M4:M6"/>
    <mergeCell ref="R4:R6"/>
    <mergeCell ref="AK4:AK6"/>
    <mergeCell ref="T4:T6"/>
    <mergeCell ref="U4:U6"/>
    <mergeCell ref="V4:V6"/>
    <mergeCell ref="Y4:Y6"/>
    <mergeCell ref="AC4:AC6"/>
    <mergeCell ref="AD4:AD6"/>
    <mergeCell ref="AF4:AF6"/>
    <mergeCell ref="AG4:AG6"/>
    <mergeCell ref="H4:H6"/>
    <mergeCell ref="I4:I6"/>
    <mergeCell ref="A5:A6"/>
    <mergeCell ref="B5:B6"/>
    <mergeCell ref="G4:G6"/>
    <mergeCell ref="A3:B4"/>
    <mergeCell ref="C4:C6"/>
    <mergeCell ref="D4:D6"/>
    <mergeCell ref="E4:E6"/>
    <mergeCell ref="F4:F6"/>
    <mergeCell ref="A1:B1"/>
    <mergeCell ref="C1:O1"/>
    <mergeCell ref="A2:B2"/>
    <mergeCell ref="AA4:AA6"/>
    <mergeCell ref="AB4:AB6"/>
    <mergeCell ref="N4:N6"/>
    <mergeCell ref="O4:O6"/>
    <mergeCell ref="S4:S6"/>
    <mergeCell ref="Z4:Z6"/>
    <mergeCell ref="W4:W6"/>
    <mergeCell ref="X4:X6"/>
    <mergeCell ref="Q4:Q6"/>
    <mergeCell ref="J4:J6"/>
    <mergeCell ref="K4:K6"/>
    <mergeCell ref="L4:L6"/>
    <mergeCell ref="P4:P6"/>
  </mergeCells>
  <conditionalFormatting sqref="AY7:AY56">
    <cfRule type="cellIs" dxfId="7" priority="1" operator="equal">
      <formula>0</formula>
    </cfRule>
    <cfRule type="cellIs" dxfId="6" priority="4" operator="lessThan">
      <formula>18</formula>
    </cfRule>
  </conditionalFormatting>
  <conditionalFormatting sqref="AW7:AW56">
    <cfRule type="cellIs" dxfId="5" priority="3" operator="equal">
      <formula>0</formula>
    </cfRule>
  </conditionalFormatting>
  <conditionalFormatting sqref="AQ7:AQ56">
    <cfRule type="cellIs" dxfId="4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U72"/>
  <sheetViews>
    <sheetView view="pageBreakPreview" zoomScale="86" zoomScaleNormal="100" zoomScaleSheetLayoutView="86" zoomScalePageLayoutView="80" workbookViewId="0">
      <selection activeCell="H35" sqref="H32:Q3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20" t="s">
        <v>22</v>
      </c>
      <c r="B1" s="88">
        <v>2016</v>
      </c>
      <c r="C1" s="21"/>
      <c r="D1" s="21" t="s">
        <v>21</v>
      </c>
      <c r="E1" s="21"/>
      <c r="F1" s="21" t="str">
        <f>'Pauta1-1T'!U2</f>
        <v>D</v>
      </c>
      <c r="G1" s="21"/>
      <c r="H1" s="21"/>
      <c r="I1" s="21"/>
      <c r="J1" s="21" t="s">
        <v>18</v>
      </c>
      <c r="K1" s="22" t="str">
        <f>'Pauta1-1T'!A2</f>
        <v>1 SUB-ADM</v>
      </c>
    </row>
    <row r="2" spans="1:11" ht="12.75" customHeight="1" x14ac:dyDescent="0.25">
      <c r="A2" s="177" t="s">
        <v>10</v>
      </c>
      <c r="B2" s="179" t="s">
        <v>11</v>
      </c>
      <c r="C2" s="180"/>
      <c r="D2" s="180"/>
      <c r="E2" s="180"/>
      <c r="F2" s="181"/>
      <c r="G2" s="177" t="s">
        <v>10</v>
      </c>
      <c r="H2" s="179" t="s">
        <v>11</v>
      </c>
      <c r="I2" s="180"/>
      <c r="J2" s="180"/>
      <c r="K2" s="181"/>
    </row>
    <row r="3" spans="1:11" ht="13.5" customHeight="1" thickBot="1" x14ac:dyDescent="0.3">
      <c r="A3" s="178"/>
      <c r="B3" s="182"/>
      <c r="C3" s="183"/>
      <c r="D3" s="183"/>
      <c r="E3" s="183"/>
      <c r="F3" s="184"/>
      <c r="G3" s="185"/>
      <c r="H3" s="182"/>
      <c r="I3" s="183"/>
      <c r="J3" s="183"/>
      <c r="K3" s="184"/>
    </row>
    <row r="4" spans="1:11" ht="21.6" thickBot="1" x14ac:dyDescent="0.3">
      <c r="A4" s="14">
        <f>'Pauta1-1T'!C4</f>
        <v>0</v>
      </c>
      <c r="B4" s="162"/>
      <c r="C4" s="163"/>
      <c r="D4" s="163"/>
      <c r="E4" s="163"/>
      <c r="F4" s="164"/>
      <c r="G4" s="14">
        <f>'Pauta2-1T '!C4</f>
        <v>0</v>
      </c>
      <c r="H4" s="162"/>
      <c r="I4" s="163"/>
      <c r="J4" s="163"/>
      <c r="K4" s="164"/>
    </row>
    <row r="5" spans="1:11" ht="21.6" thickBot="1" x14ac:dyDescent="0.3">
      <c r="A5" s="14">
        <f>'Pauta1-1T'!D4</f>
        <v>0</v>
      </c>
      <c r="B5" s="162"/>
      <c r="C5" s="163"/>
      <c r="D5" s="163"/>
      <c r="E5" s="163"/>
      <c r="F5" s="164"/>
      <c r="G5" s="14">
        <f>'Pauta2-1T '!D4</f>
        <v>0</v>
      </c>
      <c r="H5" s="162"/>
      <c r="I5" s="163"/>
      <c r="J5" s="163"/>
      <c r="K5" s="164"/>
    </row>
    <row r="6" spans="1:11" ht="21.6" thickBot="1" x14ac:dyDescent="0.3">
      <c r="A6" s="14">
        <f>'Pauta1-1T'!E4</f>
        <v>0</v>
      </c>
      <c r="B6" s="162"/>
      <c r="C6" s="163"/>
      <c r="D6" s="163"/>
      <c r="E6" s="163"/>
      <c r="F6" s="164"/>
      <c r="G6" s="14">
        <f>'Pauta2-1T '!E4</f>
        <v>0</v>
      </c>
      <c r="H6" s="162"/>
      <c r="I6" s="163"/>
      <c r="J6" s="163"/>
      <c r="K6" s="164"/>
    </row>
    <row r="7" spans="1:11" ht="21.6" thickBot="1" x14ac:dyDescent="0.3">
      <c r="A7" s="14">
        <f>'Pauta1-1T'!F4</f>
        <v>0</v>
      </c>
      <c r="B7" s="162"/>
      <c r="C7" s="163"/>
      <c r="D7" s="163"/>
      <c r="E7" s="163"/>
      <c r="F7" s="164"/>
      <c r="G7" s="14">
        <f>'Pauta2-1T '!F4</f>
        <v>0</v>
      </c>
      <c r="H7" s="162"/>
      <c r="I7" s="163"/>
      <c r="J7" s="163"/>
      <c r="K7" s="164"/>
    </row>
    <row r="8" spans="1:11" ht="21.6" thickBot="1" x14ac:dyDescent="0.3">
      <c r="A8" s="14">
        <f>'Pauta1-1T'!G4</f>
        <v>0</v>
      </c>
      <c r="B8" s="162"/>
      <c r="C8" s="163"/>
      <c r="D8" s="163"/>
      <c r="E8" s="163"/>
      <c r="F8" s="164"/>
      <c r="G8" s="14">
        <f>'Pauta2-1T '!G4</f>
        <v>0</v>
      </c>
      <c r="H8" s="162"/>
      <c r="I8" s="163"/>
      <c r="J8" s="163"/>
      <c r="K8" s="164"/>
    </row>
    <row r="9" spans="1:11" ht="21.6" thickBot="1" x14ac:dyDescent="0.3">
      <c r="A9" s="14">
        <f>'Pauta1-1T'!H4</f>
        <v>0</v>
      </c>
      <c r="B9" s="162"/>
      <c r="C9" s="163"/>
      <c r="D9" s="163"/>
      <c r="E9" s="163"/>
      <c r="F9" s="164"/>
      <c r="G9" s="14">
        <f>'Pauta2-1T '!H4</f>
        <v>0</v>
      </c>
      <c r="H9" s="162"/>
      <c r="I9" s="163"/>
      <c r="J9" s="163"/>
      <c r="K9" s="164"/>
    </row>
    <row r="10" spans="1:11" ht="21.6" thickBot="1" x14ac:dyDescent="0.3">
      <c r="A10" s="14">
        <f>'Pauta1-1T'!I4</f>
        <v>0</v>
      </c>
      <c r="B10" s="162"/>
      <c r="C10" s="163"/>
      <c r="D10" s="163"/>
      <c r="E10" s="163"/>
      <c r="F10" s="164"/>
      <c r="G10" s="14">
        <f>'Pauta2-1T '!I4</f>
        <v>0</v>
      </c>
      <c r="H10" s="162"/>
      <c r="I10" s="163"/>
      <c r="J10" s="163"/>
      <c r="K10" s="164"/>
    </row>
    <row r="11" spans="1:11" ht="21.6" thickBot="1" x14ac:dyDescent="0.3">
      <c r="A11" s="14">
        <f>'Pauta1-1T'!J4</f>
        <v>0</v>
      </c>
      <c r="B11" s="162"/>
      <c r="C11" s="163"/>
      <c r="D11" s="163"/>
      <c r="E11" s="163"/>
      <c r="F11" s="164"/>
      <c r="G11" s="14">
        <f>'Pauta2-1T '!J4</f>
        <v>0</v>
      </c>
      <c r="H11" s="162"/>
      <c r="I11" s="163"/>
      <c r="J11" s="163"/>
      <c r="K11" s="164"/>
    </row>
    <row r="12" spans="1:11" ht="21.6" thickBot="1" x14ac:dyDescent="0.3">
      <c r="A12" s="14">
        <f>'Pauta1-1T'!K4</f>
        <v>0</v>
      </c>
      <c r="B12" s="162"/>
      <c r="C12" s="163"/>
      <c r="D12" s="163"/>
      <c r="E12" s="163"/>
      <c r="F12" s="164"/>
      <c r="G12" s="14">
        <f>'Pauta2-1T '!K4</f>
        <v>0</v>
      </c>
      <c r="H12" s="162"/>
      <c r="I12" s="163"/>
      <c r="J12" s="163"/>
      <c r="K12" s="164"/>
    </row>
    <row r="13" spans="1:11" ht="21.6" thickBot="1" x14ac:dyDescent="0.3">
      <c r="A13" s="14">
        <f>'Pauta1-1T'!L4</f>
        <v>0</v>
      </c>
      <c r="B13" s="162"/>
      <c r="C13" s="163"/>
      <c r="D13" s="163"/>
      <c r="E13" s="163"/>
      <c r="F13" s="164"/>
      <c r="G13" s="14">
        <f>'Pauta2-1T '!L4</f>
        <v>0</v>
      </c>
      <c r="H13" s="162"/>
      <c r="I13" s="163"/>
      <c r="J13" s="163"/>
      <c r="K13" s="164"/>
    </row>
    <row r="14" spans="1:11" ht="21.6" thickBot="1" x14ac:dyDescent="0.3">
      <c r="A14" s="14">
        <f>'Pauta1-1T'!M4</f>
        <v>0</v>
      </c>
      <c r="B14" s="162"/>
      <c r="C14" s="163"/>
      <c r="D14" s="163"/>
      <c r="E14" s="163"/>
      <c r="F14" s="164"/>
      <c r="G14" s="14">
        <f>'Pauta2-1T '!M4</f>
        <v>0</v>
      </c>
      <c r="H14" s="162"/>
      <c r="I14" s="163"/>
      <c r="J14" s="163"/>
      <c r="K14" s="164"/>
    </row>
    <row r="15" spans="1:11" ht="21.6" thickBot="1" x14ac:dyDescent="0.3">
      <c r="A15" s="14">
        <f>'Pauta1-1T'!N4</f>
        <v>0</v>
      </c>
      <c r="B15" s="162"/>
      <c r="C15" s="163"/>
      <c r="D15" s="163"/>
      <c r="E15" s="163"/>
      <c r="F15" s="164"/>
      <c r="G15" s="14">
        <f>'Pauta2-1T '!N4</f>
        <v>0</v>
      </c>
      <c r="H15" s="162"/>
      <c r="I15" s="163"/>
      <c r="J15" s="163"/>
      <c r="K15" s="164"/>
    </row>
    <row r="16" spans="1:11" ht="21.6" thickBot="1" x14ac:dyDescent="0.3">
      <c r="A16" s="14">
        <f>'Pauta1-1T'!O4</f>
        <v>0</v>
      </c>
      <c r="B16" s="162"/>
      <c r="C16" s="163"/>
      <c r="D16" s="163"/>
      <c r="E16" s="163"/>
      <c r="F16" s="164"/>
      <c r="G16" s="14">
        <f>'Pauta2-1T '!O4</f>
        <v>0</v>
      </c>
      <c r="H16" s="162"/>
      <c r="I16" s="163"/>
      <c r="J16" s="163"/>
      <c r="K16" s="164"/>
    </row>
    <row r="17" spans="1:11" ht="21.6" thickBot="1" x14ac:dyDescent="0.3">
      <c r="A17" s="14">
        <f>'Pauta1-1T'!P4</f>
        <v>0</v>
      </c>
      <c r="B17" s="162"/>
      <c r="C17" s="163"/>
      <c r="D17" s="163"/>
      <c r="E17" s="163"/>
      <c r="F17" s="164"/>
      <c r="G17" s="14">
        <f>'Pauta2-1T '!P4</f>
        <v>0</v>
      </c>
      <c r="H17" s="162"/>
      <c r="I17" s="163"/>
      <c r="J17" s="163"/>
      <c r="K17" s="164"/>
    </row>
    <row r="18" spans="1:11" ht="21.6" thickBot="1" x14ac:dyDescent="0.3">
      <c r="A18" s="14">
        <f>'Pauta1-1T'!Q4</f>
        <v>0</v>
      </c>
      <c r="B18" s="162"/>
      <c r="C18" s="163"/>
      <c r="D18" s="163"/>
      <c r="E18" s="163"/>
      <c r="F18" s="164"/>
      <c r="G18" s="14">
        <f>'Pauta2-1T '!Q4</f>
        <v>0</v>
      </c>
      <c r="H18" s="162"/>
      <c r="I18" s="163"/>
      <c r="J18" s="163"/>
      <c r="K18" s="164"/>
    </row>
    <row r="19" spans="1:11" ht="21.6" thickBot="1" x14ac:dyDescent="0.3">
      <c r="A19" s="14">
        <f>'Pauta1-1T'!R4</f>
        <v>0</v>
      </c>
      <c r="B19" s="162"/>
      <c r="C19" s="163"/>
      <c r="D19" s="163"/>
      <c r="E19" s="163"/>
      <c r="F19" s="164"/>
      <c r="G19" s="14">
        <f>'Pauta2-1T '!R4</f>
        <v>0</v>
      </c>
      <c r="H19" s="162"/>
      <c r="I19" s="163"/>
      <c r="J19" s="163"/>
      <c r="K19" s="164"/>
    </row>
    <row r="20" spans="1:11" ht="21.6" thickBot="1" x14ac:dyDescent="0.3">
      <c r="A20" s="14">
        <f>'Pauta1-1T'!S4</f>
        <v>0</v>
      </c>
      <c r="B20" s="162"/>
      <c r="C20" s="163"/>
      <c r="D20" s="163"/>
      <c r="E20" s="163"/>
      <c r="F20" s="164"/>
      <c r="G20" s="14">
        <f>'Pauta2-1T '!S4</f>
        <v>0</v>
      </c>
      <c r="H20" s="162"/>
      <c r="I20" s="163"/>
      <c r="J20" s="163"/>
      <c r="K20" s="164"/>
    </row>
    <row r="21" spans="1:11" ht="21.6" thickBot="1" x14ac:dyDescent="0.3">
      <c r="A21" s="14">
        <f>'Pauta1-1T'!T4</f>
        <v>0</v>
      </c>
      <c r="B21" s="162"/>
      <c r="C21" s="163"/>
      <c r="D21" s="163"/>
      <c r="E21" s="163"/>
      <c r="F21" s="164"/>
      <c r="G21" s="14">
        <f>'Pauta2-1T '!T4</f>
        <v>0</v>
      </c>
      <c r="H21" s="162"/>
      <c r="I21" s="163"/>
      <c r="J21" s="163"/>
      <c r="K21" s="164"/>
    </row>
    <row r="22" spans="1:11" ht="21.6" thickBot="1" x14ac:dyDescent="0.3">
      <c r="A22" s="14">
        <f>'Pauta1-1T'!U4</f>
        <v>0</v>
      </c>
      <c r="B22" s="162"/>
      <c r="C22" s="163"/>
      <c r="D22" s="163"/>
      <c r="E22" s="163"/>
      <c r="F22" s="164"/>
      <c r="G22" s="14">
        <f>'Pauta2-1T '!U4</f>
        <v>0</v>
      </c>
      <c r="H22" s="162"/>
      <c r="I22" s="163"/>
      <c r="J22" s="163"/>
      <c r="K22" s="164"/>
    </row>
    <row r="23" spans="1:11" ht="21.6" thickBot="1" x14ac:dyDescent="0.3">
      <c r="A23" s="14">
        <f>'Pauta1-1T'!V4</f>
        <v>0</v>
      </c>
      <c r="B23" s="162"/>
      <c r="C23" s="163"/>
      <c r="D23" s="163"/>
      <c r="E23" s="163"/>
      <c r="F23" s="164"/>
      <c r="G23" s="14">
        <f>'Pauta2-1T '!V4</f>
        <v>0</v>
      </c>
      <c r="H23" s="162"/>
      <c r="I23" s="163"/>
      <c r="J23" s="163"/>
      <c r="K23" s="164"/>
    </row>
    <row r="24" spans="1:11" ht="21.6" thickBot="1" x14ac:dyDescent="0.3">
      <c r="A24" s="14">
        <f>'Pauta1-1T'!W4</f>
        <v>0</v>
      </c>
      <c r="B24" s="162"/>
      <c r="C24" s="163"/>
      <c r="D24" s="163"/>
      <c r="E24" s="163"/>
      <c r="F24" s="164"/>
      <c r="G24" s="14">
        <f>'Pauta2-1T '!W4</f>
        <v>0</v>
      </c>
      <c r="H24" s="162"/>
      <c r="I24" s="163"/>
      <c r="J24" s="163"/>
      <c r="K24" s="164"/>
    </row>
    <row r="25" spans="1:11" ht="21.6" thickBot="1" x14ac:dyDescent="0.3">
      <c r="A25" s="14">
        <f>'Pauta1-1T'!X4</f>
        <v>0</v>
      </c>
      <c r="B25" s="162"/>
      <c r="C25" s="163"/>
      <c r="D25" s="163"/>
      <c r="E25" s="163"/>
      <c r="F25" s="164"/>
      <c r="G25" s="14">
        <f>'Pauta2-1T '!X4</f>
        <v>0</v>
      </c>
      <c r="H25" s="162"/>
      <c r="I25" s="163"/>
      <c r="J25" s="163"/>
      <c r="K25" s="164"/>
    </row>
    <row r="26" spans="1:11" ht="21.6" thickBot="1" x14ac:dyDescent="0.3">
      <c r="A26" s="14">
        <f>'Pauta1-1T'!Y4</f>
        <v>0</v>
      </c>
      <c r="B26" s="162"/>
      <c r="C26" s="163"/>
      <c r="D26" s="163"/>
      <c r="E26" s="163"/>
      <c r="F26" s="164"/>
      <c r="G26" s="14">
        <f>'Pauta2-1T '!Y4</f>
        <v>0</v>
      </c>
      <c r="H26" s="162"/>
      <c r="I26" s="163"/>
      <c r="J26" s="163"/>
      <c r="K26" s="164"/>
    </row>
    <row r="27" spans="1:11" ht="21.6" thickBot="1" x14ac:dyDescent="0.3">
      <c r="A27" s="14">
        <f>'Pauta1-1T'!Z4</f>
        <v>0</v>
      </c>
      <c r="B27" s="162"/>
      <c r="C27" s="163"/>
      <c r="D27" s="163"/>
      <c r="E27" s="163"/>
      <c r="F27" s="164"/>
      <c r="G27" s="14">
        <f>'Pauta2-1T '!Z4</f>
        <v>0</v>
      </c>
      <c r="H27" s="162"/>
      <c r="I27" s="163"/>
      <c r="J27" s="163"/>
      <c r="K27" s="164"/>
    </row>
    <row r="28" spans="1:11" ht="21.6" thickBot="1" x14ac:dyDescent="0.3">
      <c r="A28" s="14">
        <f>'Pauta1-1T'!AA4</f>
        <v>0</v>
      </c>
      <c r="B28" s="162"/>
      <c r="C28" s="163"/>
      <c r="D28" s="163"/>
      <c r="E28" s="163"/>
      <c r="F28" s="164"/>
      <c r="G28" s="14">
        <f>'Pauta2-1T '!AA4</f>
        <v>0</v>
      </c>
      <c r="H28" s="162"/>
      <c r="I28" s="163"/>
      <c r="J28" s="163"/>
      <c r="K28" s="164"/>
    </row>
    <row r="29" spans="1:11" ht="21.6" thickBot="1" x14ac:dyDescent="0.3">
      <c r="A29" s="14">
        <f>'Pauta1-1T'!AB4</f>
        <v>0</v>
      </c>
      <c r="B29" s="162"/>
      <c r="C29" s="163"/>
      <c r="D29" s="163"/>
      <c r="E29" s="163"/>
      <c r="F29" s="164"/>
      <c r="G29" s="14">
        <f>'Pauta2-1T '!AB4</f>
        <v>0</v>
      </c>
      <c r="H29" s="162"/>
      <c r="I29" s="163"/>
      <c r="J29" s="163"/>
      <c r="K29" s="164"/>
    </row>
    <row r="30" spans="1:11" ht="21.6" thickBot="1" x14ac:dyDescent="0.3">
      <c r="A30" s="14">
        <f>'Pauta1-1T'!AC4</f>
        <v>0</v>
      </c>
      <c r="B30" s="162"/>
      <c r="C30" s="163"/>
      <c r="D30" s="163"/>
      <c r="E30" s="163"/>
      <c r="F30" s="164"/>
      <c r="G30" s="14">
        <f>'Pauta2-1T '!AC4</f>
        <v>0</v>
      </c>
      <c r="H30" s="162"/>
      <c r="I30" s="163"/>
      <c r="J30" s="163"/>
      <c r="K30" s="164"/>
    </row>
    <row r="31" spans="1:11" ht="21.6" thickBot="1" x14ac:dyDescent="0.3">
      <c r="A31" s="14">
        <f>'Pauta1-1T'!AD4</f>
        <v>0</v>
      </c>
      <c r="B31" s="162"/>
      <c r="C31" s="163"/>
      <c r="D31" s="163"/>
      <c r="E31" s="163"/>
      <c r="F31" s="164"/>
      <c r="G31" s="14">
        <f>'Pauta2-1T '!AD4</f>
        <v>0</v>
      </c>
      <c r="H31" s="162"/>
      <c r="I31" s="163"/>
      <c r="J31" s="163"/>
      <c r="K31" s="164"/>
    </row>
    <row r="32" spans="1:11" ht="21.6" thickBot="1" x14ac:dyDescent="0.3">
      <c r="A32" s="14">
        <f>'Pauta1-1T'!AE4</f>
        <v>0</v>
      </c>
      <c r="B32" s="162"/>
      <c r="C32" s="163"/>
      <c r="D32" s="163"/>
      <c r="E32" s="163"/>
      <c r="F32" s="164"/>
      <c r="G32" s="14">
        <f>'Pauta2-1T '!AE4</f>
        <v>0</v>
      </c>
      <c r="H32" s="162"/>
      <c r="I32" s="163"/>
      <c r="J32" s="163"/>
      <c r="K32" s="164"/>
    </row>
    <row r="33" spans="1:11" ht="21.6" thickBot="1" x14ac:dyDescent="0.3">
      <c r="A33" s="14">
        <f>'Pauta1-1T'!AF4</f>
        <v>0</v>
      </c>
      <c r="B33" s="162"/>
      <c r="C33" s="163"/>
      <c r="D33" s="163"/>
      <c r="E33" s="163"/>
      <c r="F33" s="164"/>
      <c r="G33" s="14">
        <f>'Pauta2-1T '!AF4</f>
        <v>0</v>
      </c>
      <c r="H33" s="162"/>
      <c r="I33" s="163"/>
      <c r="J33" s="163"/>
      <c r="K33" s="164"/>
    </row>
    <row r="34" spans="1:11" ht="21.6" thickBot="1" x14ac:dyDescent="0.3">
      <c r="A34" s="14">
        <f>'Pauta1-1T'!AG4</f>
        <v>0</v>
      </c>
      <c r="B34" s="162"/>
      <c r="C34" s="163"/>
      <c r="D34" s="163"/>
      <c r="E34" s="163"/>
      <c r="F34" s="164"/>
      <c r="G34" s="14">
        <f>'Pauta2-1T '!AG4</f>
        <v>0</v>
      </c>
      <c r="H34" s="162"/>
      <c r="I34" s="163"/>
      <c r="J34" s="163"/>
      <c r="K34" s="164"/>
    </row>
    <row r="35" spans="1:11" ht="21.6" thickBot="1" x14ac:dyDescent="0.3">
      <c r="A35" s="14">
        <f>'Pauta1-1T'!AH4</f>
        <v>0</v>
      </c>
      <c r="B35" s="162"/>
      <c r="C35" s="163"/>
      <c r="D35" s="163"/>
      <c r="E35" s="163"/>
      <c r="F35" s="164"/>
      <c r="G35" s="14">
        <f>'Pauta2-1T '!AH4</f>
        <v>0</v>
      </c>
      <c r="H35" s="162"/>
      <c r="I35" s="163"/>
      <c r="J35" s="163"/>
      <c r="K35" s="164"/>
    </row>
    <row r="36" spans="1:11" ht="21.6" thickBot="1" x14ac:dyDescent="0.3">
      <c r="A36" s="14">
        <f>'Pauta1-1T'!AI4</f>
        <v>0</v>
      </c>
      <c r="B36" s="162"/>
      <c r="C36" s="163"/>
      <c r="D36" s="163"/>
      <c r="E36" s="163"/>
      <c r="F36" s="164"/>
      <c r="G36" s="14">
        <f>'Pauta2-1T '!AI4</f>
        <v>0</v>
      </c>
      <c r="H36" s="162"/>
      <c r="I36" s="163"/>
      <c r="J36" s="163"/>
      <c r="K36" s="164"/>
    </row>
    <row r="37" spans="1:11" ht="21.6" thickBot="1" x14ac:dyDescent="0.3">
      <c r="A37" s="14">
        <f>'Pauta1-1T'!AJ4</f>
        <v>0</v>
      </c>
      <c r="B37" s="162"/>
      <c r="C37" s="163"/>
      <c r="D37" s="163"/>
      <c r="E37" s="163"/>
      <c r="F37" s="164"/>
      <c r="G37" s="14">
        <f>'Pauta2-1T '!AJ4</f>
        <v>0</v>
      </c>
      <c r="H37" s="162"/>
      <c r="I37" s="163"/>
      <c r="J37" s="163"/>
      <c r="K37" s="164"/>
    </row>
    <row r="38" spans="1:11" ht="21.6" thickBot="1" x14ac:dyDescent="0.3">
      <c r="A38" s="14">
        <f>'Pauta1-1T'!AK4</f>
        <v>0</v>
      </c>
      <c r="B38" s="162"/>
      <c r="C38" s="163"/>
      <c r="D38" s="163"/>
      <c r="E38" s="163"/>
      <c r="F38" s="164"/>
      <c r="G38" s="14">
        <f>'Pauta2-1T '!AK4</f>
        <v>0</v>
      </c>
      <c r="H38" s="162"/>
      <c r="I38" s="163"/>
      <c r="J38" s="163"/>
      <c r="K38" s="164"/>
    </row>
    <row r="39" spans="1:11" ht="21.6" thickBot="1" x14ac:dyDescent="0.3">
      <c r="A39" s="14">
        <f>'Pauta1-1T'!AL4</f>
        <v>0</v>
      </c>
      <c r="B39" s="162"/>
      <c r="C39" s="163"/>
      <c r="D39" s="163"/>
      <c r="E39" s="163"/>
      <c r="F39" s="164"/>
      <c r="G39" s="14">
        <f>'Pauta2-1T '!AL4</f>
        <v>0</v>
      </c>
      <c r="H39" s="162"/>
      <c r="I39" s="163"/>
      <c r="J39" s="163"/>
      <c r="K39" s="164"/>
    </row>
    <row r="40" spans="1:11" ht="21.6" thickBot="1" x14ac:dyDescent="0.3">
      <c r="A40" s="14">
        <f>'Pauta1-1T'!AM4</f>
        <v>0</v>
      </c>
      <c r="B40" s="162"/>
      <c r="C40" s="163"/>
      <c r="D40" s="163"/>
      <c r="E40" s="163"/>
      <c r="F40" s="164"/>
      <c r="G40" s="14">
        <f>'Pauta2-1T '!AM4</f>
        <v>0</v>
      </c>
      <c r="H40" s="162"/>
      <c r="I40" s="163"/>
      <c r="J40" s="163"/>
      <c r="K40" s="164"/>
    </row>
    <row r="41" spans="1:11" ht="21.6" thickBot="1" x14ac:dyDescent="0.3">
      <c r="A41" s="14">
        <f>'Pauta1-1T'!AN4</f>
        <v>0</v>
      </c>
      <c r="B41" s="162"/>
      <c r="C41" s="163"/>
      <c r="D41" s="163"/>
      <c r="E41" s="163"/>
      <c r="F41" s="164"/>
      <c r="G41" s="14">
        <f>'Pauta2-1T '!AN4</f>
        <v>0</v>
      </c>
      <c r="H41" s="162"/>
      <c r="I41" s="163"/>
      <c r="J41" s="163"/>
      <c r="K41" s="164"/>
    </row>
    <row r="42" spans="1:11" ht="21.6" thickBot="1" x14ac:dyDescent="0.3">
      <c r="A42" s="14">
        <f>'Pauta1-1T'!AO4</f>
        <v>0</v>
      </c>
      <c r="B42" s="162"/>
      <c r="C42" s="163"/>
      <c r="D42" s="163"/>
      <c r="E42" s="163"/>
      <c r="F42" s="164"/>
      <c r="G42" s="14">
        <f>'Pauta2-1T '!AO4</f>
        <v>0</v>
      </c>
      <c r="H42" s="162"/>
      <c r="I42" s="163"/>
      <c r="J42" s="163"/>
      <c r="K42" s="164"/>
    </row>
    <row r="43" spans="1:11" ht="21.6" thickBot="1" x14ac:dyDescent="0.3">
      <c r="A43" s="14">
        <f>'Pauta1-1T'!AP4</f>
        <v>0</v>
      </c>
      <c r="B43" s="162"/>
      <c r="C43" s="163"/>
      <c r="D43" s="163"/>
      <c r="E43" s="163"/>
      <c r="F43" s="164"/>
      <c r="G43" s="14">
        <f>'Pauta2-1T '!AP4</f>
        <v>0</v>
      </c>
      <c r="H43" s="162"/>
      <c r="I43" s="163"/>
      <c r="J43" s="163"/>
      <c r="K43" s="164"/>
    </row>
    <row r="44" spans="1:11" ht="18" thickBot="1" x14ac:dyDescent="0.3">
      <c r="A44" s="174" t="s">
        <v>12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6"/>
    </row>
    <row r="45" spans="1:11" ht="18" thickBot="1" x14ac:dyDescent="0.3">
      <c r="A45" s="169" t="s">
        <v>32</v>
      </c>
      <c r="B45" s="170"/>
      <c r="C45" s="170"/>
      <c r="D45" s="170"/>
      <c r="E45" s="170"/>
      <c r="F45" s="170"/>
      <c r="G45" s="170"/>
      <c r="H45" s="170"/>
      <c r="I45" s="170"/>
      <c r="J45" s="170"/>
      <c r="K45" s="171"/>
    </row>
    <row r="46" spans="1:11" ht="18" thickBot="1" x14ac:dyDescent="0.3">
      <c r="A46" s="159"/>
      <c r="B46" s="160"/>
      <c r="C46" s="160"/>
      <c r="D46" s="160"/>
      <c r="E46" s="160"/>
      <c r="F46" s="160"/>
      <c r="G46" s="160"/>
      <c r="H46" s="160"/>
      <c r="I46" s="160"/>
      <c r="J46" s="160"/>
      <c r="K46" s="161"/>
    </row>
    <row r="47" spans="1:11" ht="18" thickBot="1" x14ac:dyDescent="0.3">
      <c r="A47" s="159"/>
      <c r="B47" s="160"/>
      <c r="C47" s="160"/>
      <c r="D47" s="160"/>
      <c r="E47" s="160"/>
      <c r="F47" s="160"/>
      <c r="G47" s="160"/>
      <c r="H47" s="160"/>
      <c r="I47" s="160"/>
      <c r="J47" s="160"/>
      <c r="K47" s="161"/>
    </row>
    <row r="48" spans="1:11" ht="18" thickBot="1" x14ac:dyDescent="0.3">
      <c r="A48" s="159"/>
      <c r="B48" s="160"/>
      <c r="C48" s="160"/>
      <c r="D48" s="160"/>
      <c r="E48" s="160"/>
      <c r="F48" s="160"/>
      <c r="G48" s="160"/>
      <c r="H48" s="160"/>
      <c r="I48" s="160"/>
      <c r="J48" s="160"/>
      <c r="K48" s="161"/>
    </row>
    <row r="49" spans="1:11" ht="18" thickBot="1" x14ac:dyDescent="0.3">
      <c r="A49" s="159"/>
      <c r="B49" s="160"/>
      <c r="C49" s="160"/>
      <c r="D49" s="160"/>
      <c r="E49" s="160"/>
      <c r="F49" s="160"/>
      <c r="G49" s="160"/>
      <c r="H49" s="160"/>
      <c r="I49" s="160"/>
      <c r="J49" s="160"/>
      <c r="K49" s="161"/>
    </row>
    <row r="50" spans="1:11" ht="18" thickBot="1" x14ac:dyDescent="0.3">
      <c r="A50" s="159"/>
      <c r="B50" s="160"/>
      <c r="C50" s="160"/>
      <c r="D50" s="160"/>
      <c r="E50" s="160"/>
      <c r="F50" s="160"/>
      <c r="G50" s="160"/>
      <c r="H50" s="160"/>
      <c r="I50" s="160"/>
      <c r="J50" s="160"/>
      <c r="K50" s="161"/>
    </row>
    <row r="51" spans="1:11" ht="18" thickBot="1" x14ac:dyDescent="0.3">
      <c r="A51" s="159"/>
      <c r="B51" s="160"/>
      <c r="C51" s="160"/>
      <c r="D51" s="160"/>
      <c r="E51" s="160"/>
      <c r="F51" s="160"/>
      <c r="G51" s="160"/>
      <c r="H51" s="160"/>
      <c r="I51" s="160"/>
      <c r="J51" s="160"/>
      <c r="K51" s="161"/>
    </row>
    <row r="52" spans="1:11" ht="18" thickBot="1" x14ac:dyDescent="0.3">
      <c r="A52" s="159"/>
      <c r="B52" s="160"/>
      <c r="C52" s="160"/>
      <c r="D52" s="160"/>
      <c r="E52" s="160"/>
      <c r="F52" s="160"/>
      <c r="G52" s="160"/>
      <c r="H52" s="160"/>
      <c r="I52" s="160"/>
      <c r="J52" s="160"/>
      <c r="K52" s="161"/>
    </row>
    <row r="53" spans="1:11" ht="18" thickBot="1" x14ac:dyDescent="0.3">
      <c r="A53" s="159"/>
      <c r="B53" s="160"/>
      <c r="C53" s="160"/>
      <c r="D53" s="160"/>
      <c r="E53" s="160"/>
      <c r="F53" s="160"/>
      <c r="G53" s="160"/>
      <c r="H53" s="160"/>
      <c r="I53" s="160"/>
      <c r="J53" s="160"/>
      <c r="K53" s="161"/>
    </row>
    <row r="54" spans="1:11" ht="18" thickBot="1" x14ac:dyDescent="0.3">
      <c r="A54" s="159"/>
      <c r="B54" s="160"/>
      <c r="C54" s="160"/>
      <c r="D54" s="160"/>
      <c r="E54" s="160"/>
      <c r="F54" s="160"/>
      <c r="G54" s="160"/>
      <c r="H54" s="160"/>
      <c r="I54" s="160"/>
      <c r="J54" s="160"/>
      <c r="K54" s="161"/>
    </row>
    <row r="55" spans="1:11" ht="18" thickBot="1" x14ac:dyDescent="0.3">
      <c r="A55" s="159"/>
      <c r="B55" s="160"/>
      <c r="C55" s="160"/>
      <c r="D55" s="160"/>
      <c r="E55" s="160"/>
      <c r="F55" s="160"/>
      <c r="G55" s="160"/>
      <c r="H55" s="160"/>
      <c r="I55" s="160"/>
      <c r="J55" s="160"/>
      <c r="K55" s="161"/>
    </row>
    <row r="56" spans="1:11" ht="18" thickBot="1" x14ac:dyDescent="0.3">
      <c r="A56" s="159"/>
      <c r="B56" s="160"/>
      <c r="C56" s="160"/>
      <c r="D56" s="160"/>
      <c r="E56" s="160"/>
      <c r="F56" s="160"/>
      <c r="G56" s="160"/>
      <c r="H56" s="160"/>
      <c r="I56" s="160"/>
      <c r="J56" s="160"/>
      <c r="K56" s="161"/>
    </row>
    <row r="57" spans="1:11" ht="18" thickBot="1" x14ac:dyDescent="0.3">
      <c r="A57" s="159"/>
      <c r="B57" s="160"/>
      <c r="C57" s="160"/>
      <c r="D57" s="160"/>
      <c r="E57" s="160"/>
      <c r="F57" s="160"/>
      <c r="G57" s="160"/>
      <c r="H57" s="160"/>
      <c r="I57" s="160"/>
      <c r="J57" s="160"/>
      <c r="K57" s="161"/>
    </row>
    <row r="58" spans="1:11" ht="18" thickBot="1" x14ac:dyDescent="0.3">
      <c r="A58" s="159"/>
      <c r="B58" s="160"/>
      <c r="C58" s="160"/>
      <c r="D58" s="160"/>
      <c r="E58" s="160"/>
      <c r="F58" s="160"/>
      <c r="G58" s="160"/>
      <c r="H58" s="160"/>
      <c r="I58" s="160"/>
      <c r="J58" s="160"/>
      <c r="K58" s="161"/>
    </row>
    <row r="59" spans="1:11" ht="18" thickBot="1" x14ac:dyDescent="0.3">
      <c r="A59" s="159"/>
      <c r="B59" s="160"/>
      <c r="C59" s="160"/>
      <c r="D59" s="160"/>
      <c r="E59" s="160"/>
      <c r="F59" s="160"/>
      <c r="G59" s="160"/>
      <c r="H59" s="160"/>
      <c r="I59" s="160"/>
      <c r="J59" s="160"/>
      <c r="K59" s="161"/>
    </row>
    <row r="60" spans="1:11" ht="18" thickBot="1" x14ac:dyDescent="0.3">
      <c r="A60" s="159"/>
      <c r="B60" s="160"/>
      <c r="C60" s="160"/>
      <c r="D60" s="160"/>
      <c r="E60" s="160"/>
      <c r="F60" s="160"/>
      <c r="G60" s="160"/>
      <c r="H60" s="160"/>
      <c r="I60" s="160"/>
      <c r="J60" s="160"/>
      <c r="K60" s="161"/>
    </row>
    <row r="61" spans="1:11" ht="18" thickBot="1" x14ac:dyDescent="0.3">
      <c r="A61" s="159"/>
      <c r="B61" s="160"/>
      <c r="C61" s="160"/>
      <c r="D61" s="160"/>
      <c r="E61" s="160"/>
      <c r="F61" s="160"/>
      <c r="G61" s="160"/>
      <c r="H61" s="160"/>
      <c r="I61" s="160"/>
      <c r="J61" s="160"/>
      <c r="K61" s="161"/>
    </row>
    <row r="62" spans="1:11" ht="18" thickBot="1" x14ac:dyDescent="0.3">
      <c r="A62" s="159"/>
      <c r="B62" s="160"/>
      <c r="C62" s="160"/>
      <c r="D62" s="160"/>
      <c r="E62" s="160"/>
      <c r="F62" s="160"/>
      <c r="G62" s="160"/>
      <c r="H62" s="160"/>
      <c r="I62" s="160"/>
      <c r="J62" s="160"/>
      <c r="K62" s="161"/>
    </row>
    <row r="63" spans="1:11" ht="18" thickBot="1" x14ac:dyDescent="0.3">
      <c r="A63" s="159"/>
      <c r="B63" s="160"/>
      <c r="C63" s="160"/>
      <c r="D63" s="160"/>
      <c r="E63" s="160"/>
      <c r="F63" s="160"/>
      <c r="G63" s="160"/>
      <c r="H63" s="160"/>
      <c r="I63" s="160"/>
      <c r="J63" s="160"/>
      <c r="K63" s="161"/>
    </row>
    <row r="64" spans="1:11" ht="18" thickBot="1" x14ac:dyDescent="0.3">
      <c r="A64" s="159"/>
      <c r="B64" s="160"/>
      <c r="C64" s="160"/>
      <c r="D64" s="160"/>
      <c r="E64" s="160"/>
      <c r="F64" s="160"/>
      <c r="G64" s="160"/>
      <c r="H64" s="160"/>
      <c r="I64" s="160"/>
      <c r="J64" s="160"/>
      <c r="K64" s="161"/>
    </row>
    <row r="65" spans="1:21" ht="13.8" thickBot="1" x14ac:dyDescent="0.3">
      <c r="A65" s="166"/>
      <c r="B65" s="167"/>
      <c r="C65" s="167"/>
      <c r="D65" s="167"/>
      <c r="E65" s="167"/>
      <c r="F65" s="167"/>
      <c r="G65" s="167"/>
      <c r="H65" s="167"/>
      <c r="I65" s="167"/>
      <c r="J65" s="167"/>
      <c r="K65" s="168"/>
    </row>
    <row r="66" spans="1:21" ht="21" x14ac:dyDescent="0.4">
      <c r="A66" s="29" t="s">
        <v>26</v>
      </c>
      <c r="B66" s="173">
        <v>42721</v>
      </c>
      <c r="C66" s="173"/>
      <c r="D66" s="25"/>
      <c r="E66" s="25"/>
      <c r="F66" s="26"/>
      <c r="G66" s="26"/>
      <c r="H66" s="26"/>
      <c r="I66" s="26"/>
      <c r="J66" s="17"/>
      <c r="K66" s="30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ht="18.600000000000001" thickBot="1" x14ac:dyDescent="0.4">
      <c r="A67" s="15" t="s">
        <v>24</v>
      </c>
      <c r="B67" s="15"/>
      <c r="C67" s="16"/>
      <c r="D67" s="16"/>
      <c r="E67" s="16"/>
      <c r="F67" s="172" t="s">
        <v>23</v>
      </c>
      <c r="G67" s="172"/>
      <c r="H67" s="172"/>
      <c r="I67" s="172"/>
      <c r="J67" s="16"/>
      <c r="K67" s="31" t="s">
        <v>25</v>
      </c>
      <c r="L67" s="165"/>
      <c r="M67" s="165"/>
      <c r="N67" s="165"/>
      <c r="O67" s="165"/>
      <c r="P67" s="27"/>
      <c r="Q67" s="18"/>
      <c r="R67" s="18"/>
      <c r="S67" s="18"/>
      <c r="T67" s="18"/>
      <c r="U67" s="18"/>
    </row>
    <row r="68" spans="1:21" x14ac:dyDescent="0.25">
      <c r="L68" s="28"/>
      <c r="M68" s="28"/>
      <c r="N68" s="28"/>
      <c r="O68" s="28"/>
      <c r="P68" s="28"/>
      <c r="Q68" s="28"/>
      <c r="R68" s="28"/>
      <c r="S68" s="28"/>
      <c r="T68" s="28"/>
      <c r="U68" s="28"/>
    </row>
    <row r="69" spans="1:21" x14ac:dyDescent="0.25">
      <c r="L69" s="28"/>
      <c r="M69" s="28"/>
      <c r="N69" s="28"/>
      <c r="O69" s="28"/>
      <c r="P69" s="28"/>
      <c r="Q69" s="28"/>
    </row>
    <row r="72" spans="1:21" x14ac:dyDescent="0.25">
      <c r="C72" s="24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H9:K9"/>
    <mergeCell ref="H7:K7"/>
    <mergeCell ref="H8:K8"/>
    <mergeCell ref="B9:F9"/>
    <mergeCell ref="B7:F7"/>
    <mergeCell ref="B8:F8"/>
    <mergeCell ref="A2:A3"/>
    <mergeCell ref="B2:F3"/>
    <mergeCell ref="G2:G3"/>
    <mergeCell ref="H2:K3"/>
    <mergeCell ref="H4:K4"/>
    <mergeCell ref="H5:K5"/>
    <mergeCell ref="H6:K6"/>
    <mergeCell ref="B4:F4"/>
    <mergeCell ref="B5:F5"/>
    <mergeCell ref="B6:F6"/>
    <mergeCell ref="F67:I67"/>
    <mergeCell ref="H28:K28"/>
    <mergeCell ref="H29:K29"/>
    <mergeCell ref="H33:K33"/>
    <mergeCell ref="B66:C66"/>
    <mergeCell ref="H10:K10"/>
    <mergeCell ref="H11:K11"/>
    <mergeCell ref="A44:K44"/>
    <mergeCell ref="H25:K25"/>
    <mergeCell ref="H26:K26"/>
    <mergeCell ref="H27:K27"/>
    <mergeCell ref="B10:F10"/>
    <mergeCell ref="B11:F11"/>
    <mergeCell ref="H14:K14"/>
    <mergeCell ref="H15:K15"/>
    <mergeCell ref="H16:K16"/>
    <mergeCell ref="A46:K46"/>
    <mergeCell ref="A47:K47"/>
    <mergeCell ref="B40:F40"/>
    <mergeCell ref="B12:F12"/>
    <mergeCell ref="B17:F17"/>
    <mergeCell ref="B13:F13"/>
    <mergeCell ref="H12:K12"/>
    <mergeCell ref="H13:K13"/>
    <mergeCell ref="L67:O67"/>
    <mergeCell ref="H20:K20"/>
    <mergeCell ref="H21:K21"/>
    <mergeCell ref="H22:K22"/>
    <mergeCell ref="B32:F32"/>
    <mergeCell ref="A65:K65"/>
    <mergeCell ref="B36:F36"/>
    <mergeCell ref="H18:K18"/>
    <mergeCell ref="H19:K19"/>
    <mergeCell ref="B24:F24"/>
    <mergeCell ref="B25:F25"/>
    <mergeCell ref="B20:F20"/>
    <mergeCell ref="B18:F18"/>
    <mergeCell ref="B19:F19"/>
    <mergeCell ref="B37:F37"/>
    <mergeCell ref="B38:F38"/>
    <mergeCell ref="A51:K51"/>
    <mergeCell ref="A45:K45"/>
    <mergeCell ref="B21:F21"/>
    <mergeCell ref="B22:F22"/>
    <mergeCell ref="B23:F23"/>
    <mergeCell ref="A62:K62"/>
    <mergeCell ref="A63:K63"/>
    <mergeCell ref="A64:K64"/>
    <mergeCell ref="B16:F16"/>
    <mergeCell ref="B14:F14"/>
    <mergeCell ref="B15:F15"/>
    <mergeCell ref="H43:K43"/>
    <mergeCell ref="H32:K32"/>
    <mergeCell ref="H30:K30"/>
    <mergeCell ref="H31:K31"/>
    <mergeCell ref="B39:F39"/>
    <mergeCell ref="H17:K17"/>
    <mergeCell ref="B26:F26"/>
    <mergeCell ref="B31:F31"/>
    <mergeCell ref="B33:F33"/>
    <mergeCell ref="B34:F34"/>
    <mergeCell ref="B35:F35"/>
    <mergeCell ref="H23:K23"/>
    <mergeCell ref="H24:K24"/>
    <mergeCell ref="B27:F27"/>
    <mergeCell ref="B28:F28"/>
    <mergeCell ref="B29:F29"/>
    <mergeCell ref="B30:F30"/>
    <mergeCell ref="H34:K34"/>
    <mergeCell ref="H35:K35"/>
    <mergeCell ref="H36:K36"/>
    <mergeCell ref="H37:K37"/>
    <mergeCell ref="A61:K61"/>
    <mergeCell ref="A53:K53"/>
    <mergeCell ref="A54:K54"/>
    <mergeCell ref="A55:K55"/>
    <mergeCell ref="A56:K56"/>
    <mergeCell ref="A48:K48"/>
    <mergeCell ref="A49:K49"/>
    <mergeCell ref="A50:K50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B41:F41"/>
    <mergeCell ref="B42:F42"/>
    <mergeCell ref="B43:F43"/>
    <mergeCell ref="A52:K52"/>
  </mergeCells>
  <conditionalFormatting sqref="A4:A6">
    <cfRule type="cellIs" dxfId="3" priority="5" operator="equal">
      <formula>0/jan/1900</formula>
    </cfRule>
  </conditionalFormatting>
  <conditionalFormatting sqref="A7:A43">
    <cfRule type="cellIs" dxfId="2" priority="3" operator="equal">
      <formula>0/jan/1900</formula>
    </cfRule>
  </conditionalFormatting>
  <conditionalFormatting sqref="G4:G43">
    <cfRule type="cellIs" dxfId="1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5"/>
  <sheetViews>
    <sheetView workbookViewId="0">
      <selection activeCell="H45" sqref="H45"/>
    </sheetView>
  </sheetViews>
  <sheetFormatPr defaultRowHeight="13.2" x14ac:dyDescent="0.25"/>
  <cols>
    <col min="1" max="1" width="5.33203125" customWidth="1"/>
    <col min="2" max="2" width="69.5546875" customWidth="1"/>
    <col min="8" max="8" width="23.33203125" customWidth="1"/>
    <col min="9" max="10" width="19.44140625" customWidth="1"/>
    <col min="11" max="11" width="12.44140625" customWidth="1"/>
    <col min="12" max="12" width="3.44140625" customWidth="1"/>
  </cols>
  <sheetData>
    <row r="1" spans="1:14" ht="19.2" x14ac:dyDescent="0.25">
      <c r="A1" s="89"/>
      <c r="B1" s="90" t="s">
        <v>36</v>
      </c>
      <c r="C1" s="91" t="s">
        <v>16</v>
      </c>
      <c r="D1" s="92"/>
      <c r="E1" s="93"/>
      <c r="F1" s="94"/>
      <c r="G1" s="93"/>
      <c r="H1" s="207" t="s">
        <v>53</v>
      </c>
      <c r="I1" s="208"/>
      <c r="J1" s="209" t="s">
        <v>37</v>
      </c>
      <c r="K1" s="210"/>
      <c r="L1" s="95"/>
      <c r="M1" s="28"/>
      <c r="N1" s="96"/>
    </row>
    <row r="2" spans="1:14" x14ac:dyDescent="0.25">
      <c r="A2" s="89"/>
      <c r="B2" s="95">
        <v>2017</v>
      </c>
      <c r="C2" s="97"/>
      <c r="D2" s="98"/>
      <c r="E2" s="99"/>
      <c r="F2" s="99"/>
      <c r="G2" s="99"/>
      <c r="H2" s="207" t="s">
        <v>54</v>
      </c>
      <c r="I2" s="208"/>
      <c r="J2" s="209" t="s">
        <v>51</v>
      </c>
      <c r="K2" s="210"/>
      <c r="L2" s="95"/>
      <c r="M2" s="28"/>
      <c r="N2" s="96"/>
    </row>
    <row r="3" spans="1:14" x14ac:dyDescent="0.25">
      <c r="A3" s="89"/>
      <c r="B3" s="95" t="s">
        <v>38</v>
      </c>
      <c r="C3" s="91" t="s">
        <v>52</v>
      </c>
      <c r="D3" s="92"/>
      <c r="E3" s="93"/>
      <c r="F3" s="94"/>
      <c r="G3" s="93"/>
      <c r="H3" s="100" t="s">
        <v>56</v>
      </c>
      <c r="I3" s="101"/>
      <c r="J3" s="99"/>
      <c r="K3" s="102"/>
      <c r="L3" s="103"/>
      <c r="M3" s="28"/>
      <c r="N3" s="96"/>
    </row>
    <row r="4" spans="1:14" ht="13.8" thickBot="1" x14ac:dyDescent="0.3">
      <c r="A4" s="89"/>
      <c r="B4" s="104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28"/>
      <c r="N4" s="96"/>
    </row>
    <row r="5" spans="1:14" ht="13.2" customHeight="1" thickBot="1" x14ac:dyDescent="0.3">
      <c r="A5" s="211" t="s">
        <v>39</v>
      </c>
      <c r="B5" s="214" t="s">
        <v>99</v>
      </c>
      <c r="C5" s="217" t="s">
        <v>55</v>
      </c>
      <c r="D5" s="218"/>
      <c r="E5" s="218"/>
      <c r="F5" s="218"/>
      <c r="G5" s="219"/>
      <c r="H5" s="218"/>
      <c r="I5" s="218"/>
      <c r="J5" s="220"/>
      <c r="K5" s="128" t="s">
        <v>58</v>
      </c>
      <c r="L5" s="106"/>
      <c r="M5" s="190" t="s">
        <v>40</v>
      </c>
      <c r="N5" s="96"/>
    </row>
    <row r="6" spans="1:14" x14ac:dyDescent="0.25">
      <c r="A6" s="212"/>
      <c r="B6" s="215"/>
      <c r="C6" s="191" t="s">
        <v>3</v>
      </c>
      <c r="D6" s="192"/>
      <c r="E6" s="192"/>
      <c r="F6" s="193"/>
      <c r="G6" s="132" t="s">
        <v>42</v>
      </c>
      <c r="H6" s="194" t="s">
        <v>41</v>
      </c>
      <c r="I6" s="197" t="s">
        <v>42</v>
      </c>
      <c r="J6" s="197" t="s">
        <v>36</v>
      </c>
      <c r="K6" s="129" t="s">
        <v>59</v>
      </c>
      <c r="L6" s="106"/>
      <c r="M6" s="187"/>
      <c r="N6" s="96"/>
    </row>
    <row r="7" spans="1:14" x14ac:dyDescent="0.25">
      <c r="A7" s="212"/>
      <c r="B7" s="215"/>
      <c r="C7" s="200" t="s">
        <v>43</v>
      </c>
      <c r="D7" s="202" t="s">
        <v>44</v>
      </c>
      <c r="E7" s="202" t="s">
        <v>45</v>
      </c>
      <c r="F7" s="204" t="s">
        <v>46</v>
      </c>
      <c r="G7" s="133" t="s">
        <v>60</v>
      </c>
      <c r="H7" s="195"/>
      <c r="I7" s="198"/>
      <c r="J7" s="198"/>
      <c r="K7" s="129" t="s">
        <v>57</v>
      </c>
      <c r="L7" s="107"/>
      <c r="M7" s="206">
        <f>'Pauta1-1T'!AC1</f>
        <v>0</v>
      </c>
      <c r="N7" s="96"/>
    </row>
    <row r="8" spans="1:14" ht="13.8" thickBot="1" x14ac:dyDescent="0.3">
      <c r="A8" s="213"/>
      <c r="B8" s="216"/>
      <c r="C8" s="201"/>
      <c r="D8" s="203"/>
      <c r="E8" s="203"/>
      <c r="F8" s="205"/>
      <c r="G8" s="134"/>
      <c r="H8" s="196"/>
      <c r="I8" s="199"/>
      <c r="J8" s="199"/>
      <c r="K8" s="130"/>
      <c r="L8" s="108"/>
      <c r="M8" s="206"/>
      <c r="N8" s="96"/>
    </row>
    <row r="9" spans="1:14" ht="15.6" thickBot="1" x14ac:dyDescent="0.3">
      <c r="A9" s="109">
        <v>1</v>
      </c>
      <c r="B9" s="125" t="str">
        <f>'Pauta1-1T'!B7</f>
        <v>ADRIELLE XAVIER MARTINS</v>
      </c>
      <c r="C9" s="118">
        <f>'Pauta1-1T'!AR7</f>
        <v>0</v>
      </c>
      <c r="D9" s="118">
        <f>'Pauta1-1T'!AS7</f>
        <v>0</v>
      </c>
      <c r="E9" s="118">
        <f>'Pauta1-1T'!AT7</f>
        <v>0</v>
      </c>
      <c r="F9" s="119">
        <f>'Pauta1-1T'!AU7</f>
        <v>0</v>
      </c>
      <c r="G9" s="137">
        <f>'Pauta1-1T'!AV7</f>
        <v>0</v>
      </c>
      <c r="H9" s="135">
        <f>'Pauta1-1T'!AW7</f>
        <v>0</v>
      </c>
      <c r="I9" s="119" t="s">
        <v>31</v>
      </c>
      <c r="J9" s="126"/>
      <c r="K9" s="127">
        <f>'Pauta1-1T'!AQ7</f>
        <v>0</v>
      </c>
      <c r="L9" s="108"/>
      <c r="M9" s="206"/>
      <c r="N9" s="96"/>
    </row>
    <row r="10" spans="1:14" ht="15.6" thickBot="1" x14ac:dyDescent="0.3">
      <c r="A10" s="112">
        <v>2</v>
      </c>
      <c r="B10" s="110" t="str">
        <f>'Pauta1-1T'!B8</f>
        <v>ALOISIO NUNES ROCHA</v>
      </c>
      <c r="C10" s="118">
        <f>'Pauta1-1T'!AR8</f>
        <v>0</v>
      </c>
      <c r="D10" s="118">
        <f>'Pauta1-1T'!AS8</f>
        <v>0</v>
      </c>
      <c r="E10" s="118">
        <f>'Pauta1-1T'!AT8</f>
        <v>0</v>
      </c>
      <c r="F10" s="119">
        <f>'Pauta1-1T'!AU8</f>
        <v>0</v>
      </c>
      <c r="G10" s="137">
        <f>'Pauta1-1T'!AV8</f>
        <v>0</v>
      </c>
      <c r="H10" s="136">
        <f t="shared" ref="H10:H53" si="0">SUM(C10:F10)</f>
        <v>0</v>
      </c>
      <c r="I10" s="119" t="s">
        <v>31</v>
      </c>
      <c r="J10" s="113"/>
      <c r="K10" s="124">
        <f>'Pauta1-1T'!AQ8</f>
        <v>0</v>
      </c>
      <c r="L10" s="108"/>
      <c r="M10" s="187" t="s">
        <v>47</v>
      </c>
      <c r="N10" s="96"/>
    </row>
    <row r="11" spans="1:14" ht="15.6" thickBot="1" x14ac:dyDescent="0.3">
      <c r="A11" s="112">
        <v>3</v>
      </c>
      <c r="B11" s="110" t="str">
        <f>'Pauta1-1T'!B9</f>
        <v>ANA CLAUDIA NASCIMENTO ROSA SANTOS</v>
      </c>
      <c r="C11" s="118">
        <f>'Pauta1-1T'!AR9</f>
        <v>0</v>
      </c>
      <c r="D11" s="118">
        <f>'Pauta1-1T'!AS9</f>
        <v>0</v>
      </c>
      <c r="E11" s="118">
        <f>'Pauta1-1T'!AT9</f>
        <v>0</v>
      </c>
      <c r="F11" s="119">
        <f>'Pauta1-1T'!AU9</f>
        <v>0</v>
      </c>
      <c r="G11" s="137">
        <f>'Pauta1-1T'!AV9</f>
        <v>0</v>
      </c>
      <c r="H11" s="136">
        <f t="shared" si="0"/>
        <v>0</v>
      </c>
      <c r="I11" s="119" t="s">
        <v>31</v>
      </c>
      <c r="J11" s="111"/>
      <c r="K11" s="124">
        <f>'Pauta1-1T'!AQ9</f>
        <v>0</v>
      </c>
      <c r="L11" s="108" t="str">
        <f>IF('[1]3º - Freq.'!$BI12="","",'[1]3º - Freq.'!$BI12)</f>
        <v/>
      </c>
      <c r="M11" s="187"/>
      <c r="N11" s="96"/>
    </row>
    <row r="12" spans="1:14" ht="15.6" thickBot="1" x14ac:dyDescent="0.3">
      <c r="A12" s="112">
        <v>4</v>
      </c>
      <c r="B12" s="110" t="str">
        <f>'Pauta1-1T'!B10</f>
        <v>ANA MARIA MARTINS</v>
      </c>
      <c r="C12" s="118">
        <f>'Pauta1-1T'!AR10</f>
        <v>0</v>
      </c>
      <c r="D12" s="118">
        <f>'Pauta1-1T'!AS10</f>
        <v>0</v>
      </c>
      <c r="E12" s="118">
        <f>'Pauta1-1T'!AT10</f>
        <v>0</v>
      </c>
      <c r="F12" s="119">
        <f>'Pauta1-1T'!AU10</f>
        <v>0</v>
      </c>
      <c r="G12" s="137">
        <f>'Pauta1-1T'!AV10</f>
        <v>0</v>
      </c>
      <c r="H12" s="136">
        <f t="shared" si="0"/>
        <v>0</v>
      </c>
      <c r="I12" s="119" t="s">
        <v>31</v>
      </c>
      <c r="J12" s="113"/>
      <c r="K12" s="124">
        <f>'Pauta1-1T'!AQ10</f>
        <v>0</v>
      </c>
      <c r="L12" s="108" t="str">
        <f>IF('[1]3º - Freq.'!$BI13="","",'[1]3º - Freq.'!$BI13)</f>
        <v/>
      </c>
      <c r="M12" s="188">
        <f>'Pauta1-1T'!U1</f>
        <v>0</v>
      </c>
      <c r="N12" s="96"/>
    </row>
    <row r="13" spans="1:14" ht="15.6" thickBot="1" x14ac:dyDescent="0.3">
      <c r="A13" s="112">
        <v>5</v>
      </c>
      <c r="B13" s="110" t="str">
        <f>'Pauta1-1T'!B11</f>
        <v>ANA PAULA CRUZ SILVERIO</v>
      </c>
      <c r="C13" s="118">
        <f>'Pauta1-1T'!AR11</f>
        <v>0</v>
      </c>
      <c r="D13" s="118">
        <f>'Pauta1-1T'!AS11</f>
        <v>0</v>
      </c>
      <c r="E13" s="118">
        <f>'Pauta1-1T'!AT11</f>
        <v>0</v>
      </c>
      <c r="F13" s="119">
        <f>'Pauta1-1T'!AU11</f>
        <v>0</v>
      </c>
      <c r="G13" s="137">
        <f>'Pauta1-1T'!AV11</f>
        <v>0</v>
      </c>
      <c r="H13" s="136">
        <f t="shared" si="0"/>
        <v>0</v>
      </c>
      <c r="I13" s="119" t="s">
        <v>31</v>
      </c>
      <c r="J13" s="113"/>
      <c r="K13" s="124">
        <f>'Pauta1-1T'!AQ11</f>
        <v>0</v>
      </c>
      <c r="L13" s="108" t="str">
        <f>IF('[1]3º - Freq.'!$BI14="","",'[1]3º - Freq.'!$BI14)</f>
        <v/>
      </c>
      <c r="M13" s="189"/>
      <c r="N13" s="96"/>
    </row>
    <row r="14" spans="1:14" ht="15.6" thickBot="1" x14ac:dyDescent="0.3">
      <c r="A14" s="112">
        <v>6</v>
      </c>
      <c r="B14" s="110" t="str">
        <f>'Pauta1-1T'!B12</f>
        <v>ANDERSON LANA OLIVEIRA</v>
      </c>
      <c r="C14" s="118">
        <f>'Pauta1-1T'!AR12</f>
        <v>0</v>
      </c>
      <c r="D14" s="118">
        <f>'Pauta1-1T'!AS12</f>
        <v>0</v>
      </c>
      <c r="E14" s="118">
        <f>'Pauta1-1T'!AT12</f>
        <v>0</v>
      </c>
      <c r="F14" s="119">
        <f>'Pauta1-1T'!AU12</f>
        <v>0</v>
      </c>
      <c r="G14" s="137">
        <f>'Pauta1-1T'!AV12</f>
        <v>0</v>
      </c>
      <c r="H14" s="136">
        <f t="shared" si="0"/>
        <v>0</v>
      </c>
      <c r="I14" s="119" t="s">
        <v>31</v>
      </c>
      <c r="J14" s="113"/>
      <c r="K14" s="124">
        <f>'Pauta1-1T'!AQ12</f>
        <v>0</v>
      </c>
      <c r="L14" s="108" t="str">
        <f>IF('[1]3º - Freq.'!$BI15="","",'[1]3º - Freq.'!$BI15)</f>
        <v/>
      </c>
      <c r="M14" s="28"/>
      <c r="N14" s="96"/>
    </row>
    <row r="15" spans="1:14" ht="15.6" thickBot="1" x14ac:dyDescent="0.3">
      <c r="A15" s="112">
        <v>7</v>
      </c>
      <c r="B15" s="110" t="str">
        <f>'Pauta1-1T'!B13</f>
        <v>ARIANE MARTINS BARRETO</v>
      </c>
      <c r="C15" s="118">
        <f>'Pauta1-1T'!AR13</f>
        <v>0</v>
      </c>
      <c r="D15" s="118">
        <f>'Pauta1-1T'!AS13</f>
        <v>0</v>
      </c>
      <c r="E15" s="118">
        <f>'Pauta1-1T'!AT13</f>
        <v>0</v>
      </c>
      <c r="F15" s="119">
        <f>'Pauta1-1T'!AU13</f>
        <v>0</v>
      </c>
      <c r="G15" s="137">
        <f>'Pauta1-1T'!AV13</f>
        <v>0</v>
      </c>
      <c r="H15" s="136">
        <f t="shared" si="0"/>
        <v>0</v>
      </c>
      <c r="I15" s="119" t="s">
        <v>31</v>
      </c>
      <c r="J15" s="114"/>
      <c r="K15" s="124">
        <f>'Pauta1-1T'!AQ13</f>
        <v>0</v>
      </c>
      <c r="L15" s="108" t="str">
        <f>IF('[1]3º - Freq.'!$BI16="","",'[1]3º - Freq.'!$BI16)</f>
        <v/>
      </c>
      <c r="M15" s="28"/>
      <c r="N15" s="96"/>
    </row>
    <row r="16" spans="1:14" ht="15.6" thickBot="1" x14ac:dyDescent="0.3">
      <c r="A16" s="112">
        <v>8</v>
      </c>
      <c r="B16" s="110" t="str">
        <f>'Pauta1-1T'!B14</f>
        <v>BRENDA BEZERRA TAVARES</v>
      </c>
      <c r="C16" s="118">
        <f>'Pauta1-1T'!AR14</f>
        <v>0</v>
      </c>
      <c r="D16" s="118">
        <f>'Pauta1-1T'!AS14</f>
        <v>0</v>
      </c>
      <c r="E16" s="118">
        <f>'Pauta1-1T'!AT14</f>
        <v>0</v>
      </c>
      <c r="F16" s="119">
        <f>'Pauta1-1T'!AU14</f>
        <v>0</v>
      </c>
      <c r="G16" s="137">
        <f>'Pauta1-1T'!AV14</f>
        <v>0</v>
      </c>
      <c r="H16" s="136">
        <f t="shared" si="0"/>
        <v>0</v>
      </c>
      <c r="I16" s="119" t="s">
        <v>31</v>
      </c>
      <c r="J16" s="113"/>
      <c r="K16" s="124">
        <f>'Pauta1-1T'!AQ14</f>
        <v>0</v>
      </c>
      <c r="L16" s="108" t="str">
        <f>IF('[1]3º - Freq.'!$BI17="","",'[1]3º - Freq.'!$BI17)</f>
        <v/>
      </c>
      <c r="M16" s="28"/>
      <c r="N16" s="96"/>
    </row>
    <row r="17" spans="1:14" ht="15.6" thickBot="1" x14ac:dyDescent="0.3">
      <c r="A17" s="112">
        <v>9</v>
      </c>
      <c r="B17" s="110" t="str">
        <f>'Pauta1-1T'!B15</f>
        <v>BRUNA TEODORO SILVA RANGEL</v>
      </c>
      <c r="C17" s="118">
        <f>'Pauta1-1T'!AR15</f>
        <v>0</v>
      </c>
      <c r="D17" s="118">
        <f>'Pauta1-1T'!AS15</f>
        <v>0</v>
      </c>
      <c r="E17" s="118">
        <f>'Pauta1-1T'!AT15</f>
        <v>0</v>
      </c>
      <c r="F17" s="119">
        <f>'Pauta1-1T'!AU15</f>
        <v>0</v>
      </c>
      <c r="G17" s="137">
        <f>'Pauta1-1T'!AV15</f>
        <v>0</v>
      </c>
      <c r="H17" s="136">
        <f t="shared" si="0"/>
        <v>0</v>
      </c>
      <c r="I17" s="119" t="s">
        <v>31</v>
      </c>
      <c r="J17" s="114"/>
      <c r="K17" s="124">
        <f>'Pauta1-1T'!AQ15</f>
        <v>0</v>
      </c>
      <c r="L17" s="108" t="str">
        <f>IF('[1]3º - Freq.'!$BI18="","",'[1]3º - Freq.'!$BI18)</f>
        <v/>
      </c>
      <c r="M17" s="28"/>
      <c r="N17" s="96"/>
    </row>
    <row r="18" spans="1:14" ht="15.6" thickBot="1" x14ac:dyDescent="0.3">
      <c r="A18" s="112">
        <v>10</v>
      </c>
      <c r="B18" s="110" t="str">
        <f>'Pauta1-1T'!B16</f>
        <v>CAROLAYNE COSTA DA CONCEIÇÃO</v>
      </c>
      <c r="C18" s="118">
        <f>'Pauta1-1T'!AR16</f>
        <v>0</v>
      </c>
      <c r="D18" s="118">
        <f>'Pauta1-1T'!AS16</f>
        <v>0</v>
      </c>
      <c r="E18" s="118">
        <f>'Pauta1-1T'!AT16</f>
        <v>0</v>
      </c>
      <c r="F18" s="119">
        <f>'Pauta1-1T'!AU16</f>
        <v>0</v>
      </c>
      <c r="G18" s="137">
        <f>'Pauta1-1T'!AV16</f>
        <v>0</v>
      </c>
      <c r="H18" s="136">
        <f t="shared" si="0"/>
        <v>0</v>
      </c>
      <c r="I18" s="119" t="s">
        <v>31</v>
      </c>
      <c r="J18" s="114"/>
      <c r="K18" s="124">
        <f>'Pauta1-1T'!AQ16</f>
        <v>0</v>
      </c>
      <c r="L18" s="108" t="str">
        <f>IF('[1]3º - Freq.'!$BI19="","",'[1]3º - Freq.'!$BI19)</f>
        <v/>
      </c>
      <c r="M18" s="28"/>
      <c r="N18" s="96"/>
    </row>
    <row r="19" spans="1:14" ht="15.6" thickBot="1" x14ac:dyDescent="0.3">
      <c r="A19" s="109">
        <v>11</v>
      </c>
      <c r="B19" s="110" t="str">
        <f>'Pauta1-1T'!B17</f>
        <v>CLEIDIMARA ELIAS MESSA</v>
      </c>
      <c r="C19" s="118">
        <f>'Pauta1-1T'!AR17</f>
        <v>0</v>
      </c>
      <c r="D19" s="118">
        <f>'Pauta1-1T'!AS17</f>
        <v>0</v>
      </c>
      <c r="E19" s="118">
        <f>'Pauta1-1T'!AT17</f>
        <v>0</v>
      </c>
      <c r="F19" s="119">
        <f>'Pauta1-1T'!AU17</f>
        <v>0</v>
      </c>
      <c r="G19" s="137">
        <f>'Pauta1-1T'!AV17</f>
        <v>0</v>
      </c>
      <c r="H19" s="136">
        <f t="shared" si="0"/>
        <v>0</v>
      </c>
      <c r="I19" s="119" t="s">
        <v>31</v>
      </c>
      <c r="J19" s="114"/>
      <c r="K19" s="124">
        <f>'Pauta1-1T'!AQ17</f>
        <v>0</v>
      </c>
      <c r="L19" s="108"/>
      <c r="M19" s="28"/>
      <c r="N19" s="96"/>
    </row>
    <row r="20" spans="1:14" ht="15.6" thickBot="1" x14ac:dyDescent="0.3">
      <c r="A20" s="112">
        <v>12</v>
      </c>
      <c r="B20" s="110" t="str">
        <f>'Pauta1-1T'!B18</f>
        <v>DAIR JOSÉ DE OLIVEIRA STOFELES</v>
      </c>
      <c r="C20" s="118">
        <f>'Pauta1-1T'!AR18</f>
        <v>0</v>
      </c>
      <c r="D20" s="118">
        <f>'Pauta1-1T'!AS18</f>
        <v>0</v>
      </c>
      <c r="E20" s="118">
        <f>'Pauta1-1T'!AT18</f>
        <v>0</v>
      </c>
      <c r="F20" s="119">
        <f>'Pauta1-1T'!AU18</f>
        <v>0</v>
      </c>
      <c r="G20" s="137">
        <f>'Pauta1-1T'!AV18</f>
        <v>0</v>
      </c>
      <c r="H20" s="136">
        <f t="shared" si="0"/>
        <v>0</v>
      </c>
      <c r="I20" s="119" t="s">
        <v>31</v>
      </c>
      <c r="J20" s="114"/>
      <c r="K20" s="124">
        <f>'Pauta1-1T'!AQ18</f>
        <v>0</v>
      </c>
      <c r="L20" s="108"/>
      <c r="M20" s="28"/>
      <c r="N20" s="96"/>
    </row>
    <row r="21" spans="1:14" ht="15.6" thickBot="1" x14ac:dyDescent="0.3">
      <c r="A21" s="112">
        <v>13</v>
      </c>
      <c r="B21" s="110" t="str">
        <f>'Pauta1-1T'!B19</f>
        <v>DANIEL LOPES DA SILVA</v>
      </c>
      <c r="C21" s="118">
        <f>'Pauta1-1T'!AR19</f>
        <v>0</v>
      </c>
      <c r="D21" s="118">
        <f>'Pauta1-1T'!AS19</f>
        <v>0</v>
      </c>
      <c r="E21" s="118">
        <f>'Pauta1-1T'!AT19</f>
        <v>0</v>
      </c>
      <c r="F21" s="119">
        <f>'Pauta1-1T'!AU19</f>
        <v>0</v>
      </c>
      <c r="G21" s="137">
        <f>'Pauta1-1T'!AV19</f>
        <v>0</v>
      </c>
      <c r="H21" s="136">
        <f t="shared" si="0"/>
        <v>0</v>
      </c>
      <c r="I21" s="119" t="s">
        <v>31</v>
      </c>
      <c r="J21" s="114"/>
      <c r="K21" s="124">
        <f>'Pauta1-1T'!AQ19</f>
        <v>0</v>
      </c>
      <c r="L21" s="108"/>
      <c r="M21" s="28"/>
      <c r="N21" s="96"/>
    </row>
    <row r="22" spans="1:14" ht="15.6" thickBot="1" x14ac:dyDescent="0.3">
      <c r="A22" s="112">
        <v>14</v>
      </c>
      <c r="B22" s="110" t="str">
        <f>'Pauta1-1T'!B20</f>
        <v>EDCASSIA RIBEIRO GOMES</v>
      </c>
      <c r="C22" s="118">
        <f>'Pauta1-1T'!AR20</f>
        <v>0</v>
      </c>
      <c r="D22" s="118">
        <f>'Pauta1-1T'!AS20</f>
        <v>0</v>
      </c>
      <c r="E22" s="118">
        <f>'Pauta1-1T'!AT20</f>
        <v>0</v>
      </c>
      <c r="F22" s="119">
        <f>'Pauta1-1T'!AU20</f>
        <v>0</v>
      </c>
      <c r="G22" s="137">
        <f>'Pauta1-1T'!AV20</f>
        <v>0</v>
      </c>
      <c r="H22" s="136">
        <f t="shared" si="0"/>
        <v>0</v>
      </c>
      <c r="I22" s="119" t="s">
        <v>31</v>
      </c>
      <c r="J22" s="114"/>
      <c r="K22" s="124">
        <f>'Pauta1-1T'!AQ20</f>
        <v>0</v>
      </c>
      <c r="L22" s="108"/>
      <c r="M22" s="28"/>
      <c r="N22" s="96"/>
    </row>
    <row r="23" spans="1:14" ht="15.6" thickBot="1" x14ac:dyDescent="0.3">
      <c r="A23" s="112">
        <v>15</v>
      </c>
      <c r="B23" s="110" t="str">
        <f>'Pauta1-1T'!B21</f>
        <v>EDVANIA RIBEIRO GOMES</v>
      </c>
      <c r="C23" s="118">
        <f>'Pauta1-1T'!AR21</f>
        <v>0</v>
      </c>
      <c r="D23" s="118">
        <f>'Pauta1-1T'!AS21</f>
        <v>0</v>
      </c>
      <c r="E23" s="118">
        <f>'Pauta1-1T'!AT21</f>
        <v>0</v>
      </c>
      <c r="F23" s="119">
        <f>'Pauta1-1T'!AU21</f>
        <v>0</v>
      </c>
      <c r="G23" s="137">
        <f>'Pauta1-1T'!AV21</f>
        <v>0</v>
      </c>
      <c r="H23" s="136">
        <f t="shared" si="0"/>
        <v>0</v>
      </c>
      <c r="I23" s="119" t="s">
        <v>31</v>
      </c>
      <c r="J23" s="114"/>
      <c r="K23" s="124">
        <f>'Pauta1-1T'!AQ21</f>
        <v>0</v>
      </c>
      <c r="L23" s="108"/>
      <c r="M23" s="28"/>
      <c r="N23" s="96"/>
    </row>
    <row r="24" spans="1:14" ht="15.6" thickBot="1" x14ac:dyDescent="0.3">
      <c r="A24" s="112">
        <v>16</v>
      </c>
      <c r="B24" s="110" t="str">
        <f>'Pauta1-1T'!B22</f>
        <v>ELIVANIA COIMBRA DE OLIVEIRA</v>
      </c>
      <c r="C24" s="118">
        <f>'Pauta1-1T'!AR22</f>
        <v>0</v>
      </c>
      <c r="D24" s="118">
        <f>'Pauta1-1T'!AS22</f>
        <v>0</v>
      </c>
      <c r="E24" s="118">
        <f>'Pauta1-1T'!AT22</f>
        <v>0</v>
      </c>
      <c r="F24" s="119">
        <f>'Pauta1-1T'!AU22</f>
        <v>0</v>
      </c>
      <c r="G24" s="137">
        <f>'Pauta1-1T'!AV22</f>
        <v>0</v>
      </c>
      <c r="H24" s="136">
        <f t="shared" si="0"/>
        <v>0</v>
      </c>
      <c r="I24" s="119" t="s">
        <v>31</v>
      </c>
      <c r="J24" s="114"/>
      <c r="K24" s="124">
        <f>'Pauta1-1T'!AQ22</f>
        <v>0</v>
      </c>
      <c r="L24" s="108"/>
      <c r="M24" s="28"/>
      <c r="N24" s="96"/>
    </row>
    <row r="25" spans="1:14" ht="15.6" thickBot="1" x14ac:dyDescent="0.3">
      <c r="A25" s="112">
        <v>17</v>
      </c>
      <c r="B25" s="110" t="str">
        <f>'Pauta1-1T'!B23</f>
        <v>EVANDRO DE OLIVEIRA DO ESPIRITO SANTO</v>
      </c>
      <c r="C25" s="118">
        <f>'Pauta1-1T'!AR23</f>
        <v>0</v>
      </c>
      <c r="D25" s="118">
        <f>'Pauta1-1T'!AS23</f>
        <v>0</v>
      </c>
      <c r="E25" s="118">
        <f>'Pauta1-1T'!AT23</f>
        <v>0</v>
      </c>
      <c r="F25" s="119">
        <f>'Pauta1-1T'!AU23</f>
        <v>0</v>
      </c>
      <c r="G25" s="137">
        <f>'Pauta1-1T'!AV23</f>
        <v>0</v>
      </c>
      <c r="H25" s="136">
        <f t="shared" si="0"/>
        <v>0</v>
      </c>
      <c r="I25" s="119" t="s">
        <v>31</v>
      </c>
      <c r="J25" s="114"/>
      <c r="K25" s="124">
        <f>'Pauta1-1T'!AQ23</f>
        <v>0</v>
      </c>
      <c r="L25" s="108"/>
      <c r="M25" s="28"/>
      <c r="N25" s="96"/>
    </row>
    <row r="26" spans="1:14" ht="15.6" thickBot="1" x14ac:dyDescent="0.3">
      <c r="A26" s="112">
        <v>18</v>
      </c>
      <c r="B26" s="110" t="str">
        <f>'Pauta1-1T'!B24</f>
        <v>FABIO DOS SANTOS VIEIRA</v>
      </c>
      <c r="C26" s="118">
        <f>'Pauta1-1T'!AR24</f>
        <v>0</v>
      </c>
      <c r="D26" s="118">
        <f>'Pauta1-1T'!AS24</f>
        <v>0</v>
      </c>
      <c r="E26" s="118">
        <f>'Pauta1-1T'!AT24</f>
        <v>0</v>
      </c>
      <c r="F26" s="119">
        <f>'Pauta1-1T'!AU24</f>
        <v>0</v>
      </c>
      <c r="G26" s="137">
        <f>'Pauta1-1T'!AV24</f>
        <v>0</v>
      </c>
      <c r="H26" s="136">
        <f t="shared" si="0"/>
        <v>0</v>
      </c>
      <c r="I26" s="119" t="s">
        <v>31</v>
      </c>
      <c r="J26" s="114"/>
      <c r="K26" s="124">
        <f>'Pauta1-1T'!AQ24</f>
        <v>0</v>
      </c>
      <c r="L26" s="108"/>
      <c r="M26" s="28"/>
      <c r="N26" s="96"/>
    </row>
    <row r="27" spans="1:14" ht="15.6" thickBot="1" x14ac:dyDescent="0.3">
      <c r="A27" s="112">
        <v>19</v>
      </c>
      <c r="B27" s="110" t="str">
        <f>'Pauta1-1T'!B25</f>
        <v>FERNANDA CAROLINA MAULAZ VIEIRA</v>
      </c>
      <c r="C27" s="118">
        <f>'Pauta1-1T'!AR25</f>
        <v>0</v>
      </c>
      <c r="D27" s="118">
        <f>'Pauta1-1T'!AS25</f>
        <v>0</v>
      </c>
      <c r="E27" s="118">
        <f>'Pauta1-1T'!AT25</f>
        <v>0</v>
      </c>
      <c r="F27" s="119">
        <f>'Pauta1-1T'!AU25</f>
        <v>0</v>
      </c>
      <c r="G27" s="137">
        <f>'Pauta1-1T'!AV25</f>
        <v>0</v>
      </c>
      <c r="H27" s="136">
        <f t="shared" si="0"/>
        <v>0</v>
      </c>
      <c r="I27" s="119" t="s">
        <v>31</v>
      </c>
      <c r="J27" s="114"/>
      <c r="K27" s="124">
        <f>'Pauta1-1T'!AQ25</f>
        <v>0</v>
      </c>
      <c r="L27" s="108"/>
      <c r="M27" s="28"/>
      <c r="N27" s="96"/>
    </row>
    <row r="28" spans="1:14" ht="15.6" thickBot="1" x14ac:dyDescent="0.3">
      <c r="A28" s="112">
        <v>20</v>
      </c>
      <c r="B28" s="110" t="str">
        <f>'Pauta1-1T'!B26</f>
        <v>FILIPE ESTEVÃO DA SILVA ROCIO</v>
      </c>
      <c r="C28" s="118">
        <f>'Pauta1-1T'!AR26</f>
        <v>0</v>
      </c>
      <c r="D28" s="118">
        <f>'Pauta1-1T'!AS26</f>
        <v>0</v>
      </c>
      <c r="E28" s="118">
        <f>'Pauta1-1T'!AT26</f>
        <v>0</v>
      </c>
      <c r="F28" s="119">
        <f>'Pauta1-1T'!AU26</f>
        <v>0</v>
      </c>
      <c r="G28" s="137">
        <f>'Pauta1-1T'!AV26</f>
        <v>0</v>
      </c>
      <c r="H28" s="136">
        <f t="shared" si="0"/>
        <v>0</v>
      </c>
      <c r="I28" s="119" t="s">
        <v>31</v>
      </c>
      <c r="J28" s="114"/>
      <c r="K28" s="124">
        <f>'Pauta1-1T'!AQ26</f>
        <v>0</v>
      </c>
      <c r="L28" s="108"/>
      <c r="M28" s="28"/>
      <c r="N28" s="96"/>
    </row>
    <row r="29" spans="1:14" ht="15.6" thickBot="1" x14ac:dyDescent="0.3">
      <c r="A29" s="109">
        <v>21</v>
      </c>
      <c r="B29" s="110" t="str">
        <f>'Pauta1-1T'!B27</f>
        <v>JACIMAR ANTONIO DA VITORIA PEREIRA</v>
      </c>
      <c r="C29" s="118">
        <f>'Pauta1-1T'!AR27</f>
        <v>0</v>
      </c>
      <c r="D29" s="118">
        <f>'Pauta1-1T'!AS27</f>
        <v>0</v>
      </c>
      <c r="E29" s="118">
        <f>'Pauta1-1T'!AT27</f>
        <v>0</v>
      </c>
      <c r="F29" s="119">
        <f>'Pauta1-1T'!AU27</f>
        <v>0</v>
      </c>
      <c r="G29" s="137">
        <f>'Pauta1-1T'!AV27</f>
        <v>0</v>
      </c>
      <c r="H29" s="136">
        <f t="shared" si="0"/>
        <v>0</v>
      </c>
      <c r="I29" s="119" t="s">
        <v>31</v>
      </c>
      <c r="J29" s="114"/>
      <c r="K29" s="124">
        <f>'Pauta1-1T'!AQ27</f>
        <v>0</v>
      </c>
      <c r="L29" s="108"/>
      <c r="M29" s="28"/>
      <c r="N29" s="96"/>
    </row>
    <row r="30" spans="1:14" ht="15.6" thickBot="1" x14ac:dyDescent="0.3">
      <c r="A30" s="112">
        <v>22</v>
      </c>
      <c r="B30" s="110" t="str">
        <f>'Pauta1-1T'!B28</f>
        <v>KARLA APARECIDA DOS SANTOS</v>
      </c>
      <c r="C30" s="118">
        <f>'Pauta1-1T'!AR28</f>
        <v>0</v>
      </c>
      <c r="D30" s="118">
        <f>'Pauta1-1T'!AS28</f>
        <v>0</v>
      </c>
      <c r="E30" s="118">
        <f>'Pauta1-1T'!AT28</f>
        <v>0</v>
      </c>
      <c r="F30" s="119">
        <f>'Pauta1-1T'!AU28</f>
        <v>0</v>
      </c>
      <c r="G30" s="137">
        <f>'Pauta1-1T'!AV28</f>
        <v>0</v>
      </c>
      <c r="H30" s="136">
        <f t="shared" si="0"/>
        <v>0</v>
      </c>
      <c r="I30" s="119" t="s">
        <v>31</v>
      </c>
      <c r="J30" s="114"/>
      <c r="K30" s="124">
        <f>'Pauta1-1T'!AQ28</f>
        <v>0</v>
      </c>
      <c r="L30" s="108"/>
      <c r="M30" s="28"/>
      <c r="N30" s="96"/>
    </row>
    <row r="31" spans="1:14" ht="15.6" thickBot="1" x14ac:dyDescent="0.3">
      <c r="A31" s="112">
        <v>23</v>
      </c>
      <c r="B31" s="110" t="str">
        <f>'Pauta1-1T'!B29</f>
        <v>KAROLAYNE CONCEIÇÃO</v>
      </c>
      <c r="C31" s="118">
        <f>'Pauta1-1T'!AR29</f>
        <v>0</v>
      </c>
      <c r="D31" s="118">
        <f>'Pauta1-1T'!AS29</f>
        <v>0</v>
      </c>
      <c r="E31" s="118">
        <f>'Pauta1-1T'!AT29</f>
        <v>0</v>
      </c>
      <c r="F31" s="119">
        <f>'Pauta1-1T'!AU29</f>
        <v>0</v>
      </c>
      <c r="G31" s="137">
        <f>'Pauta1-1T'!AV29</f>
        <v>0</v>
      </c>
      <c r="H31" s="136">
        <f t="shared" si="0"/>
        <v>0</v>
      </c>
      <c r="I31" s="119" t="s">
        <v>31</v>
      </c>
      <c r="J31" s="114"/>
      <c r="K31" s="124">
        <f>'Pauta1-1T'!AQ29</f>
        <v>0</v>
      </c>
      <c r="L31" s="108"/>
      <c r="M31" s="28"/>
      <c r="N31" s="96"/>
    </row>
    <row r="32" spans="1:14" ht="15.6" thickBot="1" x14ac:dyDescent="0.3">
      <c r="A32" s="112">
        <v>24</v>
      </c>
      <c r="B32" s="110" t="str">
        <f>'Pauta1-1T'!B30</f>
        <v>KATIA SANTOS VIDAL</v>
      </c>
      <c r="C32" s="118">
        <f>'Pauta1-1T'!AR30</f>
        <v>0</v>
      </c>
      <c r="D32" s="118">
        <f>'Pauta1-1T'!AS30</f>
        <v>0</v>
      </c>
      <c r="E32" s="118">
        <f>'Pauta1-1T'!AT30</f>
        <v>0</v>
      </c>
      <c r="F32" s="119">
        <f>'Pauta1-1T'!AU30</f>
        <v>0</v>
      </c>
      <c r="G32" s="137">
        <f>'Pauta1-1T'!AV30</f>
        <v>0</v>
      </c>
      <c r="H32" s="136">
        <f t="shared" si="0"/>
        <v>0</v>
      </c>
      <c r="I32" s="119" t="s">
        <v>31</v>
      </c>
      <c r="J32" s="114"/>
      <c r="K32" s="124">
        <f>'Pauta1-1T'!AQ30</f>
        <v>0</v>
      </c>
      <c r="L32" s="108"/>
      <c r="M32" s="28"/>
      <c r="N32" s="96"/>
    </row>
    <row r="33" spans="1:14" ht="15.6" thickBot="1" x14ac:dyDescent="0.3">
      <c r="A33" s="112">
        <v>25</v>
      </c>
      <c r="B33" s="110" t="str">
        <f>'Pauta1-1T'!B31</f>
        <v>LORRAYNE EUGENIA SILVA DE BARROS CAMPOS</v>
      </c>
      <c r="C33" s="118">
        <f>'Pauta1-1T'!AR31</f>
        <v>0</v>
      </c>
      <c r="D33" s="118">
        <f>'Pauta1-1T'!AS31</f>
        <v>0</v>
      </c>
      <c r="E33" s="118">
        <f>'Pauta1-1T'!AT31</f>
        <v>0</v>
      </c>
      <c r="F33" s="119">
        <f>'Pauta1-1T'!AU31</f>
        <v>0</v>
      </c>
      <c r="G33" s="137">
        <f>'Pauta1-1T'!AV31</f>
        <v>0</v>
      </c>
      <c r="H33" s="136">
        <f t="shared" si="0"/>
        <v>0</v>
      </c>
      <c r="I33" s="119" t="s">
        <v>31</v>
      </c>
      <c r="J33" s="114"/>
      <c r="K33" s="124">
        <f>'Pauta1-1T'!AQ31</f>
        <v>0</v>
      </c>
      <c r="L33" s="108"/>
      <c r="M33" s="28"/>
      <c r="N33" s="96"/>
    </row>
    <row r="34" spans="1:14" ht="15.6" thickBot="1" x14ac:dyDescent="0.3">
      <c r="A34" s="112">
        <v>26</v>
      </c>
      <c r="B34" s="110" t="str">
        <f>'Pauta1-1T'!B32</f>
        <v>LUAN LIMA FRANÇA BARRETO</v>
      </c>
      <c r="C34" s="118">
        <f>'Pauta1-1T'!AR32</f>
        <v>0</v>
      </c>
      <c r="D34" s="118">
        <f>'Pauta1-1T'!AS32</f>
        <v>0</v>
      </c>
      <c r="E34" s="118">
        <f>'Pauta1-1T'!AT32</f>
        <v>0</v>
      </c>
      <c r="F34" s="119">
        <f>'Pauta1-1T'!AU32</f>
        <v>0</v>
      </c>
      <c r="G34" s="137">
        <f>'Pauta1-1T'!AV32</f>
        <v>0</v>
      </c>
      <c r="H34" s="136">
        <f t="shared" si="0"/>
        <v>0</v>
      </c>
      <c r="I34" s="119" t="s">
        <v>31</v>
      </c>
      <c r="J34" s="114"/>
      <c r="K34" s="124">
        <f>'Pauta1-1T'!AQ32</f>
        <v>0</v>
      </c>
      <c r="L34" s="108"/>
      <c r="M34" s="28"/>
      <c r="N34" s="96"/>
    </row>
    <row r="35" spans="1:14" ht="15.6" thickBot="1" x14ac:dyDescent="0.3">
      <c r="A35" s="112">
        <v>27</v>
      </c>
      <c r="B35" s="110" t="str">
        <f>'Pauta1-1T'!B33</f>
        <v>LUANA SOUZA MEIRELES</v>
      </c>
      <c r="C35" s="118">
        <f>'Pauta1-1T'!AR33</f>
        <v>0</v>
      </c>
      <c r="D35" s="118">
        <f>'Pauta1-1T'!AS33</f>
        <v>0</v>
      </c>
      <c r="E35" s="118">
        <f>'Pauta1-1T'!AT33</f>
        <v>0</v>
      </c>
      <c r="F35" s="119">
        <f>'Pauta1-1T'!AU33</f>
        <v>0</v>
      </c>
      <c r="G35" s="137">
        <f>'Pauta1-1T'!AV33</f>
        <v>0</v>
      </c>
      <c r="H35" s="136">
        <f t="shared" si="0"/>
        <v>0</v>
      </c>
      <c r="I35" s="119" t="s">
        <v>31</v>
      </c>
      <c r="J35" s="114"/>
      <c r="K35" s="124">
        <f>'Pauta1-1T'!AQ33</f>
        <v>0</v>
      </c>
      <c r="L35" s="108"/>
      <c r="M35" s="28"/>
      <c r="N35" s="96"/>
    </row>
    <row r="36" spans="1:14" ht="15.6" thickBot="1" x14ac:dyDescent="0.3">
      <c r="A36" s="112">
        <v>28</v>
      </c>
      <c r="B36" s="110" t="str">
        <f>'Pauta1-1T'!B34</f>
        <v>LUCAS BARBOSA DA SILVA</v>
      </c>
      <c r="C36" s="118">
        <f>'Pauta1-1T'!AR34</f>
        <v>0</v>
      </c>
      <c r="D36" s="118">
        <f>'Pauta1-1T'!AS34</f>
        <v>0</v>
      </c>
      <c r="E36" s="118">
        <f>'Pauta1-1T'!AT34</f>
        <v>0</v>
      </c>
      <c r="F36" s="119">
        <f>'Pauta1-1T'!AU34</f>
        <v>0</v>
      </c>
      <c r="G36" s="137">
        <f>'Pauta1-1T'!AV34</f>
        <v>0</v>
      </c>
      <c r="H36" s="136">
        <f t="shared" si="0"/>
        <v>0</v>
      </c>
      <c r="I36" s="119" t="s">
        <v>31</v>
      </c>
      <c r="J36" s="120"/>
      <c r="K36" s="124">
        <f>'Pauta1-1T'!AQ34</f>
        <v>0</v>
      </c>
      <c r="L36" s="108"/>
      <c r="M36" s="28"/>
      <c r="N36" s="96"/>
    </row>
    <row r="37" spans="1:14" ht="15.6" thickBot="1" x14ac:dyDescent="0.3">
      <c r="A37" s="112">
        <v>29</v>
      </c>
      <c r="B37" s="110" t="str">
        <f>'Pauta1-1T'!B35</f>
        <v>LUIZ HENRIQUE ROSA SANTOS</v>
      </c>
      <c r="C37" s="118">
        <f>'Pauta1-1T'!AR35</f>
        <v>0</v>
      </c>
      <c r="D37" s="118">
        <f>'Pauta1-1T'!AS35</f>
        <v>0</v>
      </c>
      <c r="E37" s="118">
        <f>'Pauta1-1T'!AT35</f>
        <v>0</v>
      </c>
      <c r="F37" s="119">
        <f>'Pauta1-1T'!AU35</f>
        <v>0</v>
      </c>
      <c r="G37" s="137">
        <f>'Pauta1-1T'!AV35</f>
        <v>0</v>
      </c>
      <c r="H37" s="136">
        <f t="shared" si="0"/>
        <v>0</v>
      </c>
      <c r="I37" s="119" t="s">
        <v>31</v>
      </c>
      <c r="J37" s="120"/>
      <c r="K37" s="124">
        <f>'Pauta1-1T'!AQ35</f>
        <v>0</v>
      </c>
      <c r="L37" s="108"/>
      <c r="M37" s="28"/>
      <c r="N37" s="96"/>
    </row>
    <row r="38" spans="1:14" ht="15.6" thickBot="1" x14ac:dyDescent="0.3">
      <c r="A38" s="112">
        <v>30</v>
      </c>
      <c r="B38" s="110" t="str">
        <f>'Pauta1-1T'!B36</f>
        <v>MARCIA REGINA NASCIMENTO DE ALMEIDA</v>
      </c>
      <c r="C38" s="118">
        <f>'Pauta1-1T'!AR36</f>
        <v>0</v>
      </c>
      <c r="D38" s="118">
        <f>'Pauta1-1T'!AS36</f>
        <v>0</v>
      </c>
      <c r="E38" s="118">
        <f>'Pauta1-1T'!AT36</f>
        <v>0</v>
      </c>
      <c r="F38" s="119">
        <f>'Pauta1-1T'!AU36</f>
        <v>0</v>
      </c>
      <c r="G38" s="137">
        <f>'Pauta1-1T'!AV36</f>
        <v>0</v>
      </c>
      <c r="H38" s="136">
        <f t="shared" si="0"/>
        <v>0</v>
      </c>
      <c r="I38" s="119" t="s">
        <v>31</v>
      </c>
      <c r="J38" s="120"/>
      <c r="K38" s="124">
        <f>'Pauta1-1T'!AQ36</f>
        <v>0</v>
      </c>
      <c r="L38" s="108"/>
      <c r="M38" s="28"/>
      <c r="N38" s="96"/>
    </row>
    <row r="39" spans="1:14" ht="15.6" thickBot="1" x14ac:dyDescent="0.3">
      <c r="A39" s="109">
        <v>31</v>
      </c>
      <c r="B39" s="110" t="str">
        <f>'Pauta1-1T'!B37</f>
        <v>MARESSA MIRANDA DE OLIVEIRA E SILVA</v>
      </c>
      <c r="C39" s="118">
        <f>'Pauta1-1T'!AR37</f>
        <v>0</v>
      </c>
      <c r="D39" s="118">
        <f>'Pauta1-1T'!AS37</f>
        <v>0</v>
      </c>
      <c r="E39" s="118">
        <f>'Pauta1-1T'!AT37</f>
        <v>0</v>
      </c>
      <c r="F39" s="119">
        <f>'Pauta1-1T'!AU37</f>
        <v>0</v>
      </c>
      <c r="G39" s="137">
        <f>'Pauta1-1T'!AV37</f>
        <v>0</v>
      </c>
      <c r="H39" s="136">
        <f t="shared" si="0"/>
        <v>0</v>
      </c>
      <c r="I39" s="119" t="s">
        <v>31</v>
      </c>
      <c r="J39" s="120"/>
      <c r="K39" s="124">
        <f>'Pauta1-1T'!AQ37</f>
        <v>0</v>
      </c>
      <c r="L39" s="108" t="str">
        <f>IF('[1]3º - Freq.'!$BI20="","",'[1]3º - Freq.'!$BI20)</f>
        <v/>
      </c>
      <c r="M39" s="28"/>
      <c r="N39" s="96"/>
    </row>
    <row r="40" spans="1:14" ht="15.6" thickBot="1" x14ac:dyDescent="0.3">
      <c r="A40" s="112">
        <v>32</v>
      </c>
      <c r="B40" s="110" t="str">
        <f>'Pauta1-1T'!B38</f>
        <v>MIRIAN DE JESUS VIEIRA</v>
      </c>
      <c r="C40" s="118">
        <f>'Pauta1-1T'!AR38</f>
        <v>0</v>
      </c>
      <c r="D40" s="118">
        <f>'Pauta1-1T'!AS38</f>
        <v>0</v>
      </c>
      <c r="E40" s="118">
        <f>'Pauta1-1T'!AT38</f>
        <v>0</v>
      </c>
      <c r="F40" s="119">
        <f>'Pauta1-1T'!AU38</f>
        <v>0</v>
      </c>
      <c r="G40" s="137">
        <f>'Pauta1-1T'!AV38</f>
        <v>0</v>
      </c>
      <c r="H40" s="136">
        <f t="shared" si="0"/>
        <v>0</v>
      </c>
      <c r="I40" s="119" t="s">
        <v>31</v>
      </c>
      <c r="J40" s="120"/>
      <c r="K40" s="124">
        <f>'Pauta1-1T'!AQ38</f>
        <v>0</v>
      </c>
      <c r="L40" s="108" t="str">
        <f>IF('[1]3º - Freq.'!$BI21="","",'[1]3º - Freq.'!$BI21)</f>
        <v/>
      </c>
      <c r="M40" s="28"/>
      <c r="N40" s="96"/>
    </row>
    <row r="41" spans="1:14" ht="15.6" thickBot="1" x14ac:dyDescent="0.3">
      <c r="A41" s="112">
        <v>33</v>
      </c>
      <c r="B41" s="110" t="str">
        <f>'Pauta1-1T'!B39</f>
        <v>PHILLIPE SOARES PINHO</v>
      </c>
      <c r="C41" s="118">
        <f>'Pauta1-1T'!AR39</f>
        <v>0</v>
      </c>
      <c r="D41" s="118">
        <f>'Pauta1-1T'!AS39</f>
        <v>0</v>
      </c>
      <c r="E41" s="118">
        <f>'Pauta1-1T'!AT39</f>
        <v>0</v>
      </c>
      <c r="F41" s="119">
        <f>'Pauta1-1T'!AU39</f>
        <v>0</v>
      </c>
      <c r="G41" s="137">
        <f>'Pauta1-1T'!AV39</f>
        <v>0</v>
      </c>
      <c r="H41" s="136">
        <f t="shared" si="0"/>
        <v>0</v>
      </c>
      <c r="I41" s="119" t="s">
        <v>31</v>
      </c>
      <c r="J41" s="120"/>
      <c r="K41" s="124">
        <f>'Pauta1-1T'!AQ39</f>
        <v>0</v>
      </c>
      <c r="L41" s="108" t="str">
        <f>IF('[1]3º - Freq.'!$BI22="","",'[1]3º - Freq.'!$BI22)</f>
        <v/>
      </c>
      <c r="M41" s="28"/>
      <c r="N41" s="96"/>
    </row>
    <row r="42" spans="1:14" ht="15.6" thickBot="1" x14ac:dyDescent="0.3">
      <c r="A42" s="112">
        <v>34</v>
      </c>
      <c r="B42" s="110" t="str">
        <f>'Pauta1-1T'!B40</f>
        <v>ROSANGELA DA SILVA CARVALHO TEIXEIRA</v>
      </c>
      <c r="C42" s="118">
        <f>'Pauta1-1T'!AR40</f>
        <v>0</v>
      </c>
      <c r="D42" s="118">
        <f>'Pauta1-1T'!AS40</f>
        <v>0</v>
      </c>
      <c r="E42" s="118">
        <f>'Pauta1-1T'!AT40</f>
        <v>0</v>
      </c>
      <c r="F42" s="119">
        <f>'Pauta1-1T'!AU40</f>
        <v>0</v>
      </c>
      <c r="G42" s="137">
        <f>'Pauta1-1T'!AV40</f>
        <v>0</v>
      </c>
      <c r="H42" s="136">
        <f t="shared" si="0"/>
        <v>0</v>
      </c>
      <c r="I42" s="119" t="s">
        <v>31</v>
      </c>
      <c r="J42" s="120"/>
      <c r="K42" s="124">
        <f>'Pauta1-1T'!AQ40</f>
        <v>0</v>
      </c>
      <c r="L42" s="108" t="str">
        <f>IF('[1]3º - Freq.'!$BI23="","",'[1]3º - Freq.'!$BI23)</f>
        <v/>
      </c>
      <c r="M42" s="28"/>
      <c r="N42" s="96"/>
    </row>
    <row r="43" spans="1:14" ht="15.6" thickBot="1" x14ac:dyDescent="0.3">
      <c r="A43" s="112">
        <v>35</v>
      </c>
      <c r="B43" s="110" t="str">
        <f>'Pauta1-1T'!B41</f>
        <v>SARA DA SILVA BALTAZAR</v>
      </c>
      <c r="C43" s="118">
        <f>'Pauta1-1T'!AR41</f>
        <v>0</v>
      </c>
      <c r="D43" s="118">
        <f>'Pauta1-1T'!AS41</f>
        <v>0</v>
      </c>
      <c r="E43" s="118">
        <f>'Pauta1-1T'!AT41</f>
        <v>0</v>
      </c>
      <c r="F43" s="119">
        <f>'Pauta1-1T'!AU41</f>
        <v>0</v>
      </c>
      <c r="G43" s="137">
        <f>'Pauta1-1T'!AV41</f>
        <v>0</v>
      </c>
      <c r="H43" s="136">
        <f t="shared" si="0"/>
        <v>0</v>
      </c>
      <c r="I43" s="119" t="s">
        <v>31</v>
      </c>
      <c r="J43" s="120"/>
      <c r="K43" s="124">
        <f>'Pauta1-1T'!AQ41</f>
        <v>0</v>
      </c>
      <c r="L43" s="108" t="str">
        <f>IF('[1]3º - Freq.'!$BI24="","",'[1]3º - Freq.'!$BI24)</f>
        <v/>
      </c>
      <c r="M43" s="28"/>
      <c r="N43" s="96"/>
    </row>
    <row r="44" spans="1:14" ht="15.6" thickBot="1" x14ac:dyDescent="0.3">
      <c r="A44" s="112">
        <v>36</v>
      </c>
      <c r="B44" s="110" t="str">
        <f>'Pauta1-1T'!B42</f>
        <v>SIMONE SANTOS OLIVEIRA PEREIRA</v>
      </c>
      <c r="C44" s="118">
        <f>'Pauta1-1T'!AR42</f>
        <v>0</v>
      </c>
      <c r="D44" s="118">
        <f>'Pauta1-1T'!AS42</f>
        <v>0</v>
      </c>
      <c r="E44" s="118">
        <f>'Pauta1-1T'!AT42</f>
        <v>0</v>
      </c>
      <c r="F44" s="119">
        <f>'Pauta1-1T'!AU42</f>
        <v>0</v>
      </c>
      <c r="G44" s="137">
        <f>'Pauta1-1T'!AV42</f>
        <v>0</v>
      </c>
      <c r="H44" s="136">
        <f t="shared" si="0"/>
        <v>0</v>
      </c>
      <c r="I44" s="119" t="s">
        <v>31</v>
      </c>
      <c r="J44" s="120"/>
      <c r="K44" s="124">
        <f>'Pauta1-1T'!AQ42</f>
        <v>0</v>
      </c>
      <c r="L44" s="108" t="str">
        <f>IF('[1]3º - Freq.'!$BI25="","",'[1]3º - Freq.'!$BI25)</f>
        <v/>
      </c>
      <c r="M44" s="28"/>
      <c r="N44" s="96"/>
    </row>
    <row r="45" spans="1:14" ht="15.6" thickBot="1" x14ac:dyDescent="0.3">
      <c r="A45" s="112">
        <v>37</v>
      </c>
      <c r="B45" s="110" t="str">
        <f>'Pauta1-1T'!B43</f>
        <v>TAYANE MARQUES SILVA</v>
      </c>
      <c r="C45" s="118">
        <f>'Pauta1-1T'!AR43</f>
        <v>0</v>
      </c>
      <c r="D45" s="118">
        <f>'Pauta1-1T'!AS43</f>
        <v>0</v>
      </c>
      <c r="E45" s="118">
        <f>'Pauta1-1T'!AT43</f>
        <v>0</v>
      </c>
      <c r="F45" s="119">
        <f>'Pauta1-1T'!AU43</f>
        <v>0</v>
      </c>
      <c r="G45" s="137">
        <f>'Pauta1-1T'!AV43</f>
        <v>0</v>
      </c>
      <c r="H45" s="136">
        <f t="shared" si="0"/>
        <v>0</v>
      </c>
      <c r="I45" s="119" t="s">
        <v>31</v>
      </c>
      <c r="J45" s="120"/>
      <c r="K45" s="124">
        <f>'Pauta1-1T'!AQ43</f>
        <v>0</v>
      </c>
      <c r="L45" s="108" t="str">
        <f>IF('[1]3º - Freq.'!$BI26="","",'[1]3º - Freq.'!$BI26)</f>
        <v/>
      </c>
      <c r="M45" s="28"/>
      <c r="N45" s="96"/>
    </row>
    <row r="46" spans="1:14" ht="15.6" thickBot="1" x14ac:dyDescent="0.3">
      <c r="A46" s="112">
        <v>38</v>
      </c>
      <c r="B46" s="110" t="str">
        <f>'Pauta1-1T'!B44</f>
        <v>THAINARA DA ROCHA MOREIRA BATISTA</v>
      </c>
      <c r="C46" s="118">
        <f>'Pauta1-1T'!AR44</f>
        <v>0</v>
      </c>
      <c r="D46" s="118">
        <f>'Pauta1-1T'!AS44</f>
        <v>0</v>
      </c>
      <c r="E46" s="118">
        <f>'Pauta1-1T'!AT44</f>
        <v>0</v>
      </c>
      <c r="F46" s="119">
        <f>'Pauta1-1T'!AU44</f>
        <v>0</v>
      </c>
      <c r="G46" s="137">
        <f>'Pauta1-1T'!AV44</f>
        <v>0</v>
      </c>
      <c r="H46" s="136">
        <f t="shared" si="0"/>
        <v>0</v>
      </c>
      <c r="I46" s="119" t="s">
        <v>31</v>
      </c>
      <c r="J46" s="120"/>
      <c r="K46" s="124">
        <f>'Pauta1-1T'!AQ44</f>
        <v>0</v>
      </c>
      <c r="L46" s="108" t="str">
        <f>IF('[1]3º - Freq.'!$BI27="","",'[1]3º - Freq.'!$BI27)</f>
        <v/>
      </c>
      <c r="M46" s="28"/>
      <c r="N46" s="96"/>
    </row>
    <row r="47" spans="1:14" ht="15.6" thickBot="1" x14ac:dyDescent="0.3">
      <c r="A47" s="112">
        <v>39</v>
      </c>
      <c r="B47" s="110" t="str">
        <f>'Pauta1-1T'!B45</f>
        <v>VICENTE LUIZ BAIAO PASSAMAI</v>
      </c>
      <c r="C47" s="118">
        <f>'Pauta1-1T'!AR45</f>
        <v>0</v>
      </c>
      <c r="D47" s="118">
        <f>'Pauta1-1T'!AS45</f>
        <v>0</v>
      </c>
      <c r="E47" s="118">
        <f>'Pauta1-1T'!AT45</f>
        <v>0</v>
      </c>
      <c r="F47" s="119">
        <f>'Pauta1-1T'!AU45</f>
        <v>0</v>
      </c>
      <c r="G47" s="137">
        <f>'Pauta1-1T'!AV45</f>
        <v>0</v>
      </c>
      <c r="H47" s="136">
        <f t="shared" si="0"/>
        <v>0</v>
      </c>
      <c r="I47" s="119" t="s">
        <v>31</v>
      </c>
      <c r="J47" s="120"/>
      <c r="K47" s="124">
        <f>'Pauta1-1T'!AQ45</f>
        <v>0</v>
      </c>
      <c r="L47" s="108" t="str">
        <f>IF('[1]3º - Freq.'!$BI28="","",'[1]3º - Freq.'!$BI28)</f>
        <v/>
      </c>
      <c r="M47" s="28"/>
      <c r="N47" s="96"/>
    </row>
    <row r="48" spans="1:14" ht="15.6" thickBot="1" x14ac:dyDescent="0.3">
      <c r="A48" s="112">
        <v>40</v>
      </c>
      <c r="B48" s="110" t="str">
        <f>'Pauta1-1T'!B46</f>
        <v>VILMA DIAS DA VICTORIA</v>
      </c>
      <c r="C48" s="118">
        <f>'Pauta1-1T'!AR46</f>
        <v>0</v>
      </c>
      <c r="D48" s="118">
        <f>'Pauta1-1T'!AS46</f>
        <v>0</v>
      </c>
      <c r="E48" s="118">
        <f>'Pauta1-1T'!AT46</f>
        <v>0</v>
      </c>
      <c r="F48" s="119">
        <f>'Pauta1-1T'!AU46</f>
        <v>0</v>
      </c>
      <c r="G48" s="137">
        <f>'Pauta1-1T'!AV46</f>
        <v>0</v>
      </c>
      <c r="H48" s="136">
        <f t="shared" si="0"/>
        <v>0</v>
      </c>
      <c r="I48" s="119" t="s">
        <v>31</v>
      </c>
      <c r="J48" s="120"/>
      <c r="K48" s="124">
        <f>'Pauta1-1T'!AQ46</f>
        <v>0</v>
      </c>
      <c r="L48" s="108" t="str">
        <f>IF('[1]3º - Freq.'!$BI29="","",'[1]3º - Freq.'!$BI29)</f>
        <v/>
      </c>
      <c r="M48" s="28"/>
      <c r="N48" s="96"/>
    </row>
    <row r="49" spans="1:14" ht="15.6" thickBot="1" x14ac:dyDescent="0.3">
      <c r="A49" s="109">
        <v>41</v>
      </c>
      <c r="B49" s="110" t="str">
        <f>'Pauta1-1T'!B47</f>
        <v>JOSSYARA PEIXOTO VIEIRA</v>
      </c>
      <c r="C49" s="118">
        <f>'Pauta1-1T'!AR47</f>
        <v>0</v>
      </c>
      <c r="D49" s="118">
        <f>'Pauta1-1T'!AS47</f>
        <v>0</v>
      </c>
      <c r="E49" s="118">
        <f>'Pauta1-1T'!AT47</f>
        <v>0</v>
      </c>
      <c r="F49" s="119">
        <f>'Pauta1-1T'!AU47</f>
        <v>0</v>
      </c>
      <c r="G49" s="137">
        <f>'Pauta1-1T'!AV47</f>
        <v>0</v>
      </c>
      <c r="H49" s="136">
        <f t="shared" si="0"/>
        <v>0</v>
      </c>
      <c r="I49" s="119" t="s">
        <v>31</v>
      </c>
      <c r="J49" s="120"/>
      <c r="K49" s="124">
        <f>'Pauta1-1T'!AQ47</f>
        <v>0</v>
      </c>
      <c r="L49" s="108" t="str">
        <f>IF('[1]3º - Freq.'!$BI30="","",'[1]3º - Freq.'!$BI30)</f>
        <v/>
      </c>
      <c r="M49" s="28"/>
      <c r="N49" s="96"/>
    </row>
    <row r="50" spans="1:14" ht="15.6" thickBot="1" x14ac:dyDescent="0.3">
      <c r="A50" s="112">
        <v>42</v>
      </c>
      <c r="B50" s="110" t="str">
        <f>'Pauta1-1T'!B48</f>
        <v>LUCINARIA DO ROSARIO DOS SANTOS</v>
      </c>
      <c r="C50" s="118">
        <f>'Pauta1-1T'!AR48</f>
        <v>0</v>
      </c>
      <c r="D50" s="118">
        <f>'Pauta1-1T'!AS48</f>
        <v>0</v>
      </c>
      <c r="E50" s="118">
        <f>'Pauta1-1T'!AT48</f>
        <v>0</v>
      </c>
      <c r="F50" s="119">
        <f>'Pauta1-1T'!AU48</f>
        <v>0</v>
      </c>
      <c r="G50" s="137">
        <f>'Pauta1-1T'!AV48</f>
        <v>0</v>
      </c>
      <c r="H50" s="136">
        <f t="shared" si="0"/>
        <v>0</v>
      </c>
      <c r="I50" s="119" t="s">
        <v>31</v>
      </c>
      <c r="J50" s="120"/>
      <c r="K50" s="124">
        <f>'Pauta1-1T'!AQ48</f>
        <v>0</v>
      </c>
      <c r="L50" s="108" t="str">
        <f>IF('[1]3º - Freq.'!$BI31="","",'[1]3º - Freq.'!$BI31)</f>
        <v/>
      </c>
      <c r="M50" s="28"/>
      <c r="N50" s="96"/>
    </row>
    <row r="51" spans="1:14" ht="15.6" thickBot="1" x14ac:dyDescent="0.3">
      <c r="A51" s="112">
        <v>43</v>
      </c>
      <c r="B51" s="110" t="str">
        <f>'Pauta1-1T'!B49</f>
        <v>RENAN DOS SANTOS BORGES</v>
      </c>
      <c r="C51" s="118">
        <f>'Pauta1-1T'!AR49</f>
        <v>0</v>
      </c>
      <c r="D51" s="118">
        <f>'Pauta1-1T'!AS49</f>
        <v>0</v>
      </c>
      <c r="E51" s="118">
        <f>'Pauta1-1T'!AT49</f>
        <v>0</v>
      </c>
      <c r="F51" s="119">
        <f>'Pauta1-1T'!AU49</f>
        <v>0</v>
      </c>
      <c r="G51" s="137">
        <f>'Pauta1-1T'!AV49</f>
        <v>0</v>
      </c>
      <c r="H51" s="136">
        <f t="shared" si="0"/>
        <v>0</v>
      </c>
      <c r="I51" s="119" t="s">
        <v>31</v>
      </c>
      <c r="J51" s="120"/>
      <c r="K51" s="124">
        <f>'Pauta1-1T'!AQ49</f>
        <v>0</v>
      </c>
      <c r="L51" s="108" t="str">
        <f>IF('[1]3º - Freq.'!$BI32="","",'[1]3º - Freq.'!$BI32)</f>
        <v/>
      </c>
      <c r="M51" s="28"/>
      <c r="N51" s="96"/>
    </row>
    <row r="52" spans="1:14" ht="15.6" thickBot="1" x14ac:dyDescent="0.3">
      <c r="A52" s="112">
        <v>44</v>
      </c>
      <c r="B52" s="110">
        <f>'Pauta1-1T'!B50</f>
        <v>0</v>
      </c>
      <c r="C52" s="118">
        <f>'Pauta1-1T'!AR50</f>
        <v>0</v>
      </c>
      <c r="D52" s="118">
        <f>'Pauta1-1T'!AS50</f>
        <v>0</v>
      </c>
      <c r="E52" s="118">
        <f>'Pauta1-1T'!AT50</f>
        <v>0</v>
      </c>
      <c r="F52" s="119">
        <f>'Pauta1-1T'!AU50</f>
        <v>0</v>
      </c>
      <c r="G52" s="137">
        <f>'Pauta1-1T'!AV50</f>
        <v>0</v>
      </c>
      <c r="H52" s="136">
        <f t="shared" si="0"/>
        <v>0</v>
      </c>
      <c r="I52" s="119" t="s">
        <v>31</v>
      </c>
      <c r="J52" s="120"/>
      <c r="K52" s="124">
        <f>'Pauta1-1T'!AQ50</f>
        <v>0</v>
      </c>
      <c r="L52" s="108" t="str">
        <f>IF('[1]3º - Freq.'!$BI33="","",'[1]3º - Freq.'!$BI33)</f>
        <v/>
      </c>
      <c r="M52" s="28"/>
      <c r="N52" s="96"/>
    </row>
    <row r="53" spans="1:14" ht="15.6" thickBot="1" x14ac:dyDescent="0.3">
      <c r="A53" s="115">
        <v>45</v>
      </c>
      <c r="B53" s="110">
        <f>'Pauta1-1T'!B51</f>
        <v>0</v>
      </c>
      <c r="C53" s="118">
        <f>'Pauta1-1T'!AR51</f>
        <v>0</v>
      </c>
      <c r="D53" s="118">
        <f>'Pauta1-1T'!AS51</f>
        <v>0</v>
      </c>
      <c r="E53" s="118">
        <f>'Pauta1-1T'!AT51</f>
        <v>0</v>
      </c>
      <c r="F53" s="119">
        <f>'Pauta1-1T'!AU51</f>
        <v>0</v>
      </c>
      <c r="G53" s="137">
        <f>'Pauta1-1T'!AV51</f>
        <v>0</v>
      </c>
      <c r="H53" s="136">
        <f t="shared" si="0"/>
        <v>0</v>
      </c>
      <c r="I53" s="121"/>
      <c r="J53" s="122"/>
      <c r="K53" s="124">
        <f>'Pauta1-1T'!AQ51</f>
        <v>0</v>
      </c>
      <c r="L53" s="108" t="str">
        <f>IF('[1]3º - Freq.'!$BI34="","",'[1]3º - Freq.'!$BI34)</f>
        <v/>
      </c>
      <c r="M53" s="28"/>
      <c r="N53" s="96"/>
    </row>
    <row r="54" spans="1:14" x14ac:dyDescent="0.25">
      <c r="A54" s="116"/>
      <c r="B54" s="99"/>
      <c r="C54" s="99"/>
      <c r="D54" s="99"/>
      <c r="E54" s="99"/>
      <c r="F54" s="186" t="s">
        <v>48</v>
      </c>
      <c r="G54" s="186"/>
      <c r="H54" s="186"/>
      <c r="I54" s="117"/>
      <c r="J54" s="117"/>
      <c r="K54" s="117"/>
      <c r="L54" s="99"/>
      <c r="M54" s="28"/>
      <c r="N54" s="96"/>
    </row>
    <row r="55" spans="1:14" x14ac:dyDescent="0.25">
      <c r="A55" s="116"/>
      <c r="B55" s="99"/>
      <c r="C55" s="99"/>
      <c r="D55" s="99"/>
      <c r="E55" s="102"/>
      <c r="F55" s="186" t="s">
        <v>49</v>
      </c>
      <c r="G55" s="186"/>
      <c r="H55" s="186"/>
      <c r="I55" s="117"/>
      <c r="J55" s="117"/>
      <c r="K55" s="117"/>
      <c r="L55" s="99"/>
      <c r="M55" s="28"/>
      <c r="N55" s="96"/>
    </row>
  </sheetData>
  <sheetProtection algorithmName="SHA-512" hashValue="nxTmwdPI4Jo9bIM1EzAJuCGZc4/YbadN/M1yDAt+teNp+6vDjix3+n4Y1TBJ4jAHo9llu5ErEToIgTKREr3Zfw==" saltValue="5T/O8fytQa9eKr/G9rzKBQ==" spinCount="100000" sheet="1" objects="1" scenarios="1"/>
  <mergeCells count="21">
    <mergeCell ref="H1:I1"/>
    <mergeCell ref="J1:K1"/>
    <mergeCell ref="H2:I2"/>
    <mergeCell ref="J2:K2"/>
    <mergeCell ref="A5:A8"/>
    <mergeCell ref="B5:B8"/>
    <mergeCell ref="C5:J5"/>
    <mergeCell ref="F54:H54"/>
    <mergeCell ref="F55:H55"/>
    <mergeCell ref="M10:M11"/>
    <mergeCell ref="M12:M13"/>
    <mergeCell ref="M5:M6"/>
    <mergeCell ref="C6:F6"/>
    <mergeCell ref="H6:H8"/>
    <mergeCell ref="I6:I8"/>
    <mergeCell ref="J6:J8"/>
    <mergeCell ref="C7:C8"/>
    <mergeCell ref="D7:D8"/>
    <mergeCell ref="E7:E8"/>
    <mergeCell ref="F7:F8"/>
    <mergeCell ref="M7:M9"/>
  </mergeCells>
  <conditionalFormatting sqref="B9:H53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Pauta1-1T</vt:lpstr>
      <vt:lpstr>Pauta2-1T </vt:lpstr>
      <vt:lpstr>Conteúdo-1T</vt:lpstr>
      <vt:lpstr>RESULTADO</vt:lpstr>
      <vt:lpstr>'Conteúdo-1T'!Area_de_impressao</vt:lpstr>
      <vt:lpstr>'Pauta1-1T'!Area_de_impressao</vt:lpstr>
      <vt:lpstr>'Pauta2-1T '!Area_de_impressao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2016-12-19T21:17:03Z</cp:lastPrinted>
  <dcterms:created xsi:type="dcterms:W3CDTF">2010-05-11T19:54:55Z</dcterms:created>
  <dcterms:modified xsi:type="dcterms:W3CDTF">2017-05-24T03:43:51Z</dcterms:modified>
</cp:coreProperties>
</file>